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PSF150 corrigé" sheetId="1" r:id="rId1"/>
    <sheet name="pour imprime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<sst xmlns="http://schemas.openxmlformats.org/spreadsheetml/2006/main" count="54" uniqueCount="27">
  <si>
    <t>Résistance
d'induit</t>
  </si>
  <si>
    <t>Caractéristiques</t>
  </si>
  <si>
    <t>Constante
de vitesse</t>
  </si>
  <si>
    <t>Rendement
réducteur</t>
  </si>
  <si>
    <t>Umoteur =</t>
  </si>
  <si>
    <t>Imoteur =</t>
  </si>
  <si>
    <t>Pamoteur =</t>
  </si>
  <si>
    <t>Fvantail</t>
  </si>
  <si>
    <t>N</t>
  </si>
  <si>
    <t>Rendement moteur</t>
  </si>
  <si>
    <t>Fbielle =</t>
  </si>
  <si>
    <t>Angle Bielle-Vantail =</t>
  </si>
  <si>
    <t>Bras de levier</t>
  </si>
  <si>
    <t>°</t>
  </si>
  <si>
    <t>Rendement global =</t>
  </si>
  <si>
    <t>Cumot =           Nm</t>
  </si>
  <si>
    <t>Nmot =            tr/min</t>
  </si>
  <si>
    <t>Nmanivelle =          tr/min</t>
  </si>
  <si>
    <t>Cmanivelle =            Nm</t>
  </si>
  <si>
    <t>Pmanivelle =           W</t>
  </si>
  <si>
    <t>Pumot =            W</t>
  </si>
  <si>
    <t>Cvantail =               Nm</t>
  </si>
  <si>
    <t>Pvantail =               W</t>
  </si>
  <si>
    <t>Nvantail =               tr/min</t>
  </si>
  <si>
    <t>Rendement estimé</t>
  </si>
  <si>
    <t>Angle Bielle-manivelle =</t>
  </si>
  <si>
    <t>Rapport de 
réduction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</si>
</sst>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A&quot;"/>
    <numFmt numFmtId="165" formatCode="&quot;Rinduit = &quot;0.00&quot; Ohms&quot;"/>
    <numFmt numFmtId="166" formatCode="&quot;Constante de couple Ki = &quot;0.0000"/>
    <numFmt numFmtId="167" formatCode="&quot;Pamot  = &quot;0.0&quot;W&quot;"/>
    <numFmt numFmtId="168" formatCode="&quot;Umot  = &quot;0.0&quot;V&quot;"/>
    <numFmt numFmtId="169" formatCode="&quot;Imot  = &quot;0.0&quot;A&quot;"/>
    <numFmt numFmtId="170" formatCode="0.00&quot;W&quot;"/>
    <numFmt numFmtId="171" formatCode="0.00000"/>
    <numFmt numFmtId="172" formatCode="&quot;Rendement_global  = &quot;0.00"/>
    <numFmt numFmtId="173" formatCode="&quot;Rendement_réducteur  = &quot;0.00"/>
    <numFmt numFmtId="174" formatCode="0.0"/>
    <numFmt numFmtId="175" formatCode="0.00&quot;V&quot;"/>
    <numFmt numFmtId="176" formatCode="&quot;Nmot  = &quot;0&quot; tr/min&quot;"/>
    <numFmt numFmtId="177" formatCode="&quot;Nred  = &quot;0&quot; tr/min&quot;"/>
    <numFmt numFmtId="178" formatCode="&quot;Cred = &quot;0.000&quot; Nm&quot;"/>
    <numFmt numFmtId="179" formatCode="&quot;Cumot = &quot;0.0000&quot; Nm&quot;"/>
    <numFmt numFmtId="180" formatCode="&quot;Pred  = &quot;0.00&quot;W&quot;"/>
    <numFmt numFmtId="181" formatCode="&quot;Pumot  = &quot;0.00&quot;W&quot;"/>
    <numFmt numFmtId="182" formatCode="&quot;Rendement moteur  = &quot;0.00"/>
    <numFmt numFmtId="183" formatCode="&quot;Ptige = Pécrou  = &quot;0.00&quot;W&quot;"/>
    <numFmt numFmtId="184" formatCode="&quot;Ftige = Fécrou  = &quot;0.0&quot;N&quot;"/>
    <numFmt numFmtId="185" formatCode="&quot;Vtige = Vécrou = &quot;0.0000&quot; m/s&quot;"/>
    <numFmt numFmtId="186" formatCode="&quot;Nmot calculée  = &quot;0&quot; tr/min&quot;"/>
    <numFmt numFmtId="187" formatCode="&quot;Vtige calculée  = &quot;0.0000&quot; m/s&quot;"/>
    <numFmt numFmtId="188" formatCode="&quot;Rendement vis-écrou  = &quot;0.00"/>
    <numFmt numFmtId="189" formatCode="&quot;Rendement alimenter-distribuer  = &quot;0.00"/>
    <numFmt numFmtId="190" formatCode="&quot;Rendement global  = &quot;0.00"/>
    <numFmt numFmtId="191" formatCode="0.0&quot;W&quot;"/>
    <numFmt numFmtId="192" formatCode="&quot;Pumot  = &quot;0.0&quot;W&quot;"/>
    <numFmt numFmtId="193" formatCode="&quot;Pred  = &quot;0.0&quot;W&quot;"/>
    <numFmt numFmtId="194" formatCode="&quot;Ptige = Pécrou  = &quot;0.0&quot;W&quot;"/>
    <numFmt numFmtId="195" formatCode="0.0000"/>
    <numFmt numFmtId="196" formatCode="&quot;Vlame = Vécrou = &quot;0.0&quot; mm/s&quot;"/>
    <numFmt numFmtId="197" formatCode="&quot;Pcoupe = Pécrou  = &quot;0.00&quot;W&quot;"/>
    <numFmt numFmtId="198" formatCode="&quot;Fcoupe = Fécrou  = &quot;0.0&quot;N&quot;"/>
    <numFmt numFmtId="199" formatCode="&quot;Cvis = &quot;0.000&quot; Nm&quot;"/>
    <numFmt numFmtId="200" formatCode="&quot;Nvis  = &quot;0&quot; tr/min&quot;"/>
    <numFmt numFmtId="201" formatCode="&quot;Pvis  = &quot;0.00&quot;W&quot;"/>
    <numFmt numFmtId="202" formatCode="&quot;Vtige = Vécrou = &quot;0.0&quot; mm/s&quot;"/>
    <numFmt numFmtId="203" formatCode="&quot;Vtige = Vécrou = &quot;0.0&quot; m/s&quot;"/>
    <numFmt numFmtId="204" formatCode="&quot;Cvantail = &quot;0.000&quot; Nm&quot;"/>
    <numFmt numFmtId="205" formatCode="&quot;Nvantail  = &quot;0&quot; tr/min&quot;"/>
    <numFmt numFmtId="206" formatCode="&quot;Nvantail  = &quot;0.0&quot; tr/min&quot;"/>
    <numFmt numFmtId="207" formatCode="&quot;Pvantail  = &quot;0.00&quot;W&quot;"/>
    <numFmt numFmtId="208" formatCode="&quot;Cvantail = &quot;0.0&quot; Nm&quot;"/>
    <numFmt numFmtId="209" formatCode="&quot;Cmanivelle = &quot;0.0&quot; Nm&quot;"/>
    <numFmt numFmtId="210" formatCode="&quot;Nmanivelle  = &quot;0.0&quot; tr/min&quot;"/>
    <numFmt numFmtId="211" formatCode="&quot;Nmanivelle  = &quot;0.00&quot; tr/min&quot;"/>
    <numFmt numFmtId="212" formatCode="&quot;Pmanivelle  = &quot;0.00&quot;W&quot;"/>
    <numFmt numFmtId="213" formatCode="0.0&quot;N&quot;"/>
    <numFmt numFmtId="214" formatCode="0.00&quot; tr/min&quot;"/>
    <numFmt numFmtId="215" formatCode="&quot;Nmanivelle  = &quot;0.000&quot; tr/min&quot;"/>
    <numFmt numFmtId="216" formatCode="&quot;Nvantail = &quot;0.00&quot; tr/min&quot;"/>
    <numFmt numFmtId="217" formatCode="0.000000"/>
    <numFmt numFmtId="218" formatCode="0.000"/>
    <numFmt numFmtId="219" formatCode="&quot;Nvantail = &quot;0.000&quot; tr/min&quot;"/>
    <numFmt numFmtId="220" formatCode="0.0&quot;V&quot;"/>
    <numFmt numFmtId="221" formatCode="[$-40C]dddd\ d\ mmmm\ yyyy"/>
    <numFmt numFmtId="222" formatCode="&quot;Longueur manivelle &quot;0.###&quot;m&quot;\ "/>
    <numFmt numFmtId="223" formatCode="&quot;Cmanivelle = &quot;0.00&quot; Nm&quot;"/>
    <numFmt numFmtId="224" formatCode="0.###&quot;m&quot;\ 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color indexed="9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92" fontId="0" fillId="0" borderId="1" xfId="0" applyNumberFormat="1" applyBorder="1" applyAlignment="1">
      <alignment horizontal="left" vertical="center"/>
    </xf>
    <xf numFmtId="167" fontId="5" fillId="2" borderId="2" xfId="0" applyNumberFormat="1" applyFont="1" applyFill="1" applyBorder="1" applyAlignment="1">
      <alignment horizontal="right" vertical="center"/>
    </xf>
    <xf numFmtId="175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167" fontId="0" fillId="0" borderId="0" xfId="0" applyNumberFormat="1" applyAlignment="1">
      <alignment horizontal="left"/>
    </xf>
    <xf numFmtId="176" fontId="0" fillId="0" borderId="7" xfId="0" applyNumberFormat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191" fontId="5" fillId="0" borderId="8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0" fontId="2" fillId="2" borderId="3" xfId="0" applyNumberFormat="1" applyFont="1" applyFill="1" applyBorder="1" applyAlignment="1">
      <alignment horizontal="center" vertical="center"/>
    </xf>
    <xf numFmtId="179" fontId="0" fillId="0" borderId="9" xfId="0" applyNumberFormat="1" applyBorder="1" applyAlignment="1">
      <alignment horizontal="left" vertical="center"/>
    </xf>
    <xf numFmtId="209" fontId="0" fillId="0" borderId="9" xfId="0" applyNumberFormat="1" applyBorder="1" applyAlignment="1">
      <alignment horizontal="left" vertical="center"/>
    </xf>
    <xf numFmtId="211" fontId="0" fillId="0" borderId="10" xfId="0" applyNumberFormat="1" applyBorder="1" applyAlignment="1">
      <alignment horizontal="left" vertical="center"/>
    </xf>
    <xf numFmtId="212" fontId="0" fillId="0" borderId="1" xfId="0" applyNumberFormat="1" applyBorder="1" applyAlignment="1">
      <alignment horizontal="left" vertical="center"/>
    </xf>
    <xf numFmtId="208" fontId="0" fillId="0" borderId="9" xfId="0" applyNumberFormat="1" applyBorder="1" applyAlignment="1">
      <alignment horizontal="left" vertical="center"/>
    </xf>
    <xf numFmtId="207" fontId="0" fillId="0" borderId="10" xfId="0" applyNumberFormat="1" applyBorder="1" applyAlignment="1">
      <alignment horizontal="left" vertical="center"/>
    </xf>
    <xf numFmtId="215" fontId="0" fillId="0" borderId="10" xfId="0" applyNumberFormat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13" xfId="0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/>
    </xf>
    <xf numFmtId="214" fontId="0" fillId="0" borderId="1" xfId="0" applyNumberForma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 vertical="center"/>
    </xf>
    <xf numFmtId="218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223" fontId="0" fillId="0" borderId="9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219" fontId="0" fillId="2" borderId="1" xfId="0" applyNumberFormat="1" applyFill="1" applyBorder="1" applyAlignment="1">
      <alignment horizontal="left" vertical="center"/>
    </xf>
    <xf numFmtId="1" fontId="0" fillId="2" borderId="8" xfId="0" applyNumberFormat="1" applyFont="1" applyFill="1" applyBorder="1" applyAlignment="1">
      <alignment horizontal="center" vertical="center"/>
    </xf>
    <xf numFmtId="224" fontId="0" fillId="2" borderId="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67" fontId="5" fillId="0" borderId="2" xfId="0" applyNumberFormat="1" applyFont="1" applyFill="1" applyBorder="1" applyAlignment="1">
      <alignment horizontal="right" vertical="center"/>
    </xf>
    <xf numFmtId="175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72" fontId="6" fillId="3" borderId="6" xfId="0" applyNumberFormat="1" applyFont="1" applyFill="1" applyBorder="1" applyAlignment="1">
      <alignment horizontal="left" vertical="center"/>
    </xf>
    <xf numFmtId="172" fontId="6" fillId="3" borderId="14" xfId="0" applyNumberFormat="1" applyFont="1" applyFill="1" applyBorder="1" applyAlignment="1">
      <alignment horizontal="left" vertical="center"/>
    </xf>
    <xf numFmtId="172" fontId="6" fillId="3" borderId="8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wrapText="1"/>
    </xf>
    <xf numFmtId="222" fontId="0" fillId="2" borderId="6" xfId="0" applyNumberFormat="1" applyFill="1" applyBorder="1" applyAlignment="1">
      <alignment horizontal="center" vertical="center" wrapText="1"/>
    </xf>
    <xf numFmtId="222" fontId="0" fillId="2" borderId="8" xfId="0" applyNumberForma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Effort bielle (t) à l' ouverture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025"/>
          <c:w val="0.91025"/>
          <c:h val="0.82775"/>
        </c:manualLayout>
      </c:layout>
      <c:scatterChart>
        <c:scatterStyle val="smoothMarker"/>
        <c:varyColors val="0"/>
        <c:ser>
          <c:idx val="2"/>
          <c:order val="0"/>
          <c:tx>
            <c:v>effort bielle mesuré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'[1]courbes mesurées'!$W$2:$W$63</c:f>
              <c:numCache>
                <c:ptCount val="62"/>
                <c:pt idx="0">
                  <c:v>0</c:v>
                </c:pt>
                <c:pt idx="1">
                  <c:v>0.5</c:v>
                </c:pt>
                <c:pt idx="2">
                  <c:v>0.7</c:v>
                </c:pt>
                <c:pt idx="3">
                  <c:v>0.9</c:v>
                </c:pt>
                <c:pt idx="4">
                  <c:v>1.1</c:v>
                </c:pt>
                <c:pt idx="5">
                  <c:v>1.3</c:v>
                </c:pt>
                <c:pt idx="6">
                  <c:v>1.5</c:v>
                </c:pt>
                <c:pt idx="7">
                  <c:v>1.7</c:v>
                </c:pt>
                <c:pt idx="8">
                  <c:v>1.9</c:v>
                </c:pt>
                <c:pt idx="9">
                  <c:v>2.1</c:v>
                </c:pt>
                <c:pt idx="10">
                  <c:v>2.3</c:v>
                </c:pt>
                <c:pt idx="11">
                  <c:v>2.5</c:v>
                </c:pt>
                <c:pt idx="12">
                  <c:v>2.7</c:v>
                </c:pt>
                <c:pt idx="13">
                  <c:v>2.9</c:v>
                </c:pt>
                <c:pt idx="14">
                  <c:v>3.1</c:v>
                </c:pt>
                <c:pt idx="15">
                  <c:v>3.3</c:v>
                </c:pt>
                <c:pt idx="16">
                  <c:v>3.5</c:v>
                </c:pt>
                <c:pt idx="17">
                  <c:v>3.9</c:v>
                </c:pt>
                <c:pt idx="18">
                  <c:v>4.1</c:v>
                </c:pt>
                <c:pt idx="19">
                  <c:v>4.3</c:v>
                </c:pt>
                <c:pt idx="20">
                  <c:v>4.5</c:v>
                </c:pt>
                <c:pt idx="21">
                  <c:v>4.7</c:v>
                </c:pt>
                <c:pt idx="22">
                  <c:v>5.1</c:v>
                </c:pt>
                <c:pt idx="23">
                  <c:v>5.3</c:v>
                </c:pt>
                <c:pt idx="24">
                  <c:v>5.5</c:v>
                </c:pt>
                <c:pt idx="25">
                  <c:v>5.7</c:v>
                </c:pt>
                <c:pt idx="26">
                  <c:v>5.9</c:v>
                </c:pt>
                <c:pt idx="27">
                  <c:v>6.1</c:v>
                </c:pt>
                <c:pt idx="28">
                  <c:v>6.3</c:v>
                </c:pt>
                <c:pt idx="29">
                  <c:v>6.5</c:v>
                </c:pt>
                <c:pt idx="30">
                  <c:v>6.9</c:v>
                </c:pt>
                <c:pt idx="31">
                  <c:v>7.3</c:v>
                </c:pt>
                <c:pt idx="32">
                  <c:v>7.5</c:v>
                </c:pt>
                <c:pt idx="33">
                  <c:v>7.7</c:v>
                </c:pt>
                <c:pt idx="34">
                  <c:v>7.9</c:v>
                </c:pt>
                <c:pt idx="35">
                  <c:v>8.5</c:v>
                </c:pt>
                <c:pt idx="36">
                  <c:v>8.7</c:v>
                </c:pt>
                <c:pt idx="37">
                  <c:v>8.9</c:v>
                </c:pt>
                <c:pt idx="38">
                  <c:v>9.1</c:v>
                </c:pt>
                <c:pt idx="39">
                  <c:v>9.3</c:v>
                </c:pt>
                <c:pt idx="40">
                  <c:v>9.5</c:v>
                </c:pt>
                <c:pt idx="41">
                  <c:v>9.7</c:v>
                </c:pt>
                <c:pt idx="42">
                  <c:v>10.1</c:v>
                </c:pt>
                <c:pt idx="43">
                  <c:v>10.3</c:v>
                </c:pt>
                <c:pt idx="44">
                  <c:v>10.9</c:v>
                </c:pt>
                <c:pt idx="45">
                  <c:v>11.1</c:v>
                </c:pt>
                <c:pt idx="46">
                  <c:v>11.9</c:v>
                </c:pt>
                <c:pt idx="47">
                  <c:v>12.5</c:v>
                </c:pt>
                <c:pt idx="48">
                  <c:v>12.7</c:v>
                </c:pt>
                <c:pt idx="49">
                  <c:v>12.9</c:v>
                </c:pt>
                <c:pt idx="50">
                  <c:v>13.3</c:v>
                </c:pt>
                <c:pt idx="51">
                  <c:v>14.3</c:v>
                </c:pt>
                <c:pt idx="52">
                  <c:v>14.5</c:v>
                </c:pt>
                <c:pt idx="53">
                  <c:v>14.7</c:v>
                </c:pt>
                <c:pt idx="54">
                  <c:v>14.9</c:v>
                </c:pt>
                <c:pt idx="55">
                  <c:v>15.1</c:v>
                </c:pt>
                <c:pt idx="56">
                  <c:v>15.7</c:v>
                </c:pt>
                <c:pt idx="57">
                  <c:v>16</c:v>
                </c:pt>
                <c:pt idx="58">
                  <c:v>16.6</c:v>
                </c:pt>
                <c:pt idx="59">
                  <c:v>16.8</c:v>
                </c:pt>
                <c:pt idx="60">
                  <c:v>17.6</c:v>
                </c:pt>
                <c:pt idx="61">
                  <c:v>18</c:v>
                </c:pt>
              </c:numCache>
            </c:numRef>
          </c:xVal>
          <c:yVal>
            <c:numRef>
              <c:f>'[1]courbes mesurées'!$Y$2:$Y$63</c:f>
              <c:numCache>
                <c:ptCount val="62"/>
                <c:pt idx="1">
                  <c:v>4.2510986328125</c:v>
                </c:pt>
                <c:pt idx="2">
                  <c:v>11.3800048828125</c:v>
                </c:pt>
                <c:pt idx="3">
                  <c:v>20.4620361328125</c:v>
                </c:pt>
                <c:pt idx="4">
                  <c:v>35.2081298828125</c:v>
                </c:pt>
                <c:pt idx="5">
                  <c:v>47.4151611328125</c:v>
                </c:pt>
                <c:pt idx="6">
                  <c:v>57.5714111328125</c:v>
                </c:pt>
                <c:pt idx="7">
                  <c:v>67.1417236328125</c:v>
                </c:pt>
                <c:pt idx="8">
                  <c:v>70.2667236328125</c:v>
                </c:pt>
                <c:pt idx="9">
                  <c:v>68.2159423828125</c:v>
                </c:pt>
                <c:pt idx="10">
                  <c:v>65.6768798828125</c:v>
                </c:pt>
                <c:pt idx="11">
                  <c:v>63.1378173828125</c:v>
                </c:pt>
                <c:pt idx="12">
                  <c:v>62.1612548828125</c:v>
                </c:pt>
                <c:pt idx="13">
                  <c:v>60.5987548828125</c:v>
                </c:pt>
                <c:pt idx="14">
                  <c:v>59.6221923828125</c:v>
                </c:pt>
                <c:pt idx="15">
                  <c:v>58.0596923828125</c:v>
                </c:pt>
                <c:pt idx="16">
                  <c:v>58.0596923828125</c:v>
                </c:pt>
                <c:pt idx="17">
                  <c:v>57.0831298828125</c:v>
                </c:pt>
                <c:pt idx="18">
                  <c:v>56</c:v>
                </c:pt>
                <c:pt idx="19">
                  <c:v>55</c:v>
                </c:pt>
                <c:pt idx="20">
                  <c:v>54</c:v>
                </c:pt>
                <c:pt idx="21">
                  <c:v>53.5</c:v>
                </c:pt>
                <c:pt idx="22">
                  <c:v>52.9815673828125</c:v>
                </c:pt>
                <c:pt idx="23">
                  <c:v>52.0050048828125</c:v>
                </c:pt>
                <c:pt idx="24">
                  <c:v>51.4190673828125</c:v>
                </c:pt>
                <c:pt idx="25">
                  <c:v>51</c:v>
                </c:pt>
                <c:pt idx="26">
                  <c:v>49.9542236328125</c:v>
                </c:pt>
                <c:pt idx="27">
                  <c:v>50.9307861328125</c:v>
                </c:pt>
                <c:pt idx="28">
                  <c:v>50.9307861328125</c:v>
                </c:pt>
                <c:pt idx="29">
                  <c:v>50.4425048828125</c:v>
                </c:pt>
                <c:pt idx="30">
                  <c:v>48.3917236328125</c:v>
                </c:pt>
                <c:pt idx="31">
                  <c:v>48.8800048828125</c:v>
                </c:pt>
                <c:pt idx="32">
                  <c:v>48.5</c:v>
                </c:pt>
                <c:pt idx="33">
                  <c:v>47.9034423828125</c:v>
                </c:pt>
                <c:pt idx="34">
                  <c:v>48.3917236328125</c:v>
                </c:pt>
                <c:pt idx="35">
                  <c:v>47.9034423828125</c:v>
                </c:pt>
                <c:pt idx="36">
                  <c:v>47.4151611328125</c:v>
                </c:pt>
                <c:pt idx="37">
                  <c:v>47</c:v>
                </c:pt>
                <c:pt idx="38">
                  <c:v>47.4151611328125</c:v>
                </c:pt>
                <c:pt idx="39">
                  <c:v>47.4151611328125</c:v>
                </c:pt>
                <c:pt idx="40">
                  <c:v>47.4151611328125</c:v>
                </c:pt>
                <c:pt idx="41">
                  <c:v>47.4151611328125</c:v>
                </c:pt>
                <c:pt idx="42">
                  <c:v>47.4151611328125</c:v>
                </c:pt>
                <c:pt idx="43">
                  <c:v>47.4151611328125</c:v>
                </c:pt>
                <c:pt idx="44">
                  <c:v>47.4151611328125</c:v>
                </c:pt>
                <c:pt idx="45">
                  <c:v>47.4151611328125</c:v>
                </c:pt>
                <c:pt idx="46">
                  <c:v>47.4151611328125</c:v>
                </c:pt>
                <c:pt idx="47">
                  <c:v>47.4151611328125</c:v>
                </c:pt>
                <c:pt idx="48">
                  <c:v>47.4151611328125</c:v>
                </c:pt>
                <c:pt idx="49">
                  <c:v>47.9034423828125</c:v>
                </c:pt>
                <c:pt idx="50">
                  <c:v>47.9034423828125</c:v>
                </c:pt>
                <c:pt idx="51">
                  <c:v>46.9268798828125</c:v>
                </c:pt>
                <c:pt idx="52">
                  <c:v>46.9268798828125</c:v>
                </c:pt>
                <c:pt idx="53">
                  <c:v>46.9268798828125</c:v>
                </c:pt>
                <c:pt idx="54">
                  <c:v>46.9268798828125</c:v>
                </c:pt>
                <c:pt idx="55">
                  <c:v>47.4151611328125</c:v>
                </c:pt>
                <c:pt idx="56">
                  <c:v>47.4151611328125</c:v>
                </c:pt>
                <c:pt idx="57">
                  <c:v>47.4151611328125</c:v>
                </c:pt>
                <c:pt idx="58">
                  <c:v>47.4151611328125</c:v>
                </c:pt>
                <c:pt idx="59">
                  <c:v>47.4151611328125</c:v>
                </c:pt>
                <c:pt idx="60">
                  <c:v>47.4151611328125</c:v>
                </c:pt>
                <c:pt idx="61">
                  <c:v>47.4151611328125</c:v>
                </c:pt>
              </c:numCache>
            </c:numRef>
          </c:yVal>
          <c:smooth val="1"/>
        </c:ser>
        <c:axId val="16000697"/>
        <c:axId val="9788546"/>
      </c:scatterChart>
      <c:valAx>
        <c:axId val="16000697"/>
        <c:scaling>
          <c:orientation val="minMax"/>
          <c:max val="18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546"/>
        <c:crosses val="autoZero"/>
        <c:crossBetween val="midCat"/>
        <c:dispUnits/>
      </c:valAx>
      <c:valAx>
        <c:axId val="9788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697"/>
        <c:crossesAt val="-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Effort bielle (t) à l' ouverture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85"/>
          <c:w val="0.911"/>
          <c:h val="0.84"/>
        </c:manualLayout>
      </c:layout>
      <c:scatterChart>
        <c:scatterStyle val="smoothMarker"/>
        <c:varyColors val="0"/>
        <c:ser>
          <c:idx val="2"/>
          <c:order val="0"/>
          <c:tx>
            <c:v>effort bielle mesuré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'[1]courbes mesurées'!$W$2:$W$63</c:f>
              <c:numCache>
                <c:ptCount val="62"/>
                <c:pt idx="0">
                  <c:v>0</c:v>
                </c:pt>
                <c:pt idx="1">
                  <c:v>0.5</c:v>
                </c:pt>
                <c:pt idx="2">
                  <c:v>0.7</c:v>
                </c:pt>
                <c:pt idx="3">
                  <c:v>0.9</c:v>
                </c:pt>
                <c:pt idx="4">
                  <c:v>1.1</c:v>
                </c:pt>
                <c:pt idx="5">
                  <c:v>1.3</c:v>
                </c:pt>
                <c:pt idx="6">
                  <c:v>1.5</c:v>
                </c:pt>
                <c:pt idx="7">
                  <c:v>1.7</c:v>
                </c:pt>
                <c:pt idx="8">
                  <c:v>1.9</c:v>
                </c:pt>
                <c:pt idx="9">
                  <c:v>2.1</c:v>
                </c:pt>
                <c:pt idx="10">
                  <c:v>2.3</c:v>
                </c:pt>
                <c:pt idx="11">
                  <c:v>2.5</c:v>
                </c:pt>
                <c:pt idx="12">
                  <c:v>2.7</c:v>
                </c:pt>
                <c:pt idx="13">
                  <c:v>2.9</c:v>
                </c:pt>
                <c:pt idx="14">
                  <c:v>3.1</c:v>
                </c:pt>
                <c:pt idx="15">
                  <c:v>3.3</c:v>
                </c:pt>
                <c:pt idx="16">
                  <c:v>3.5</c:v>
                </c:pt>
                <c:pt idx="17">
                  <c:v>3.9</c:v>
                </c:pt>
                <c:pt idx="18">
                  <c:v>4.1</c:v>
                </c:pt>
                <c:pt idx="19">
                  <c:v>4.3</c:v>
                </c:pt>
                <c:pt idx="20">
                  <c:v>4.5</c:v>
                </c:pt>
                <c:pt idx="21">
                  <c:v>4.7</c:v>
                </c:pt>
                <c:pt idx="22">
                  <c:v>5.1</c:v>
                </c:pt>
                <c:pt idx="23">
                  <c:v>5.3</c:v>
                </c:pt>
                <c:pt idx="24">
                  <c:v>5.5</c:v>
                </c:pt>
                <c:pt idx="25">
                  <c:v>5.7</c:v>
                </c:pt>
                <c:pt idx="26">
                  <c:v>5.9</c:v>
                </c:pt>
                <c:pt idx="27">
                  <c:v>6.1</c:v>
                </c:pt>
                <c:pt idx="28">
                  <c:v>6.3</c:v>
                </c:pt>
                <c:pt idx="29">
                  <c:v>6.5</c:v>
                </c:pt>
                <c:pt idx="30">
                  <c:v>6.9</c:v>
                </c:pt>
                <c:pt idx="31">
                  <c:v>7.3</c:v>
                </c:pt>
                <c:pt idx="32">
                  <c:v>7.5</c:v>
                </c:pt>
                <c:pt idx="33">
                  <c:v>7.7</c:v>
                </c:pt>
                <c:pt idx="34">
                  <c:v>7.9</c:v>
                </c:pt>
                <c:pt idx="35">
                  <c:v>8.5</c:v>
                </c:pt>
                <c:pt idx="36">
                  <c:v>8.7</c:v>
                </c:pt>
                <c:pt idx="37">
                  <c:v>8.9</c:v>
                </c:pt>
                <c:pt idx="38">
                  <c:v>9.1</c:v>
                </c:pt>
                <c:pt idx="39">
                  <c:v>9.3</c:v>
                </c:pt>
                <c:pt idx="40">
                  <c:v>9.5</c:v>
                </c:pt>
                <c:pt idx="41">
                  <c:v>9.7</c:v>
                </c:pt>
                <c:pt idx="42">
                  <c:v>10.1</c:v>
                </c:pt>
                <c:pt idx="43">
                  <c:v>10.3</c:v>
                </c:pt>
                <c:pt idx="44">
                  <c:v>10.9</c:v>
                </c:pt>
                <c:pt idx="45">
                  <c:v>11.1</c:v>
                </c:pt>
                <c:pt idx="46">
                  <c:v>11.9</c:v>
                </c:pt>
                <c:pt idx="47">
                  <c:v>12.5</c:v>
                </c:pt>
                <c:pt idx="48">
                  <c:v>12.7</c:v>
                </c:pt>
                <c:pt idx="49">
                  <c:v>12.9</c:v>
                </c:pt>
                <c:pt idx="50">
                  <c:v>13.3</c:v>
                </c:pt>
                <c:pt idx="51">
                  <c:v>14.3</c:v>
                </c:pt>
                <c:pt idx="52">
                  <c:v>14.5</c:v>
                </c:pt>
                <c:pt idx="53">
                  <c:v>14.7</c:v>
                </c:pt>
                <c:pt idx="54">
                  <c:v>14.9</c:v>
                </c:pt>
                <c:pt idx="55">
                  <c:v>15.1</c:v>
                </c:pt>
                <c:pt idx="56">
                  <c:v>15.7</c:v>
                </c:pt>
                <c:pt idx="57">
                  <c:v>16</c:v>
                </c:pt>
                <c:pt idx="58">
                  <c:v>16.6</c:v>
                </c:pt>
                <c:pt idx="59">
                  <c:v>16.8</c:v>
                </c:pt>
                <c:pt idx="60">
                  <c:v>17.6</c:v>
                </c:pt>
                <c:pt idx="61">
                  <c:v>18</c:v>
                </c:pt>
              </c:numCache>
            </c:numRef>
          </c:xVal>
          <c:yVal>
            <c:numRef>
              <c:f>'[1]courbes mesurées'!$Y$2:$Y$63</c:f>
              <c:numCache>
                <c:ptCount val="62"/>
                <c:pt idx="0">
                  <c:v>0</c:v>
                </c:pt>
                <c:pt idx="1">
                  <c:v>4.2510986328125</c:v>
                </c:pt>
                <c:pt idx="2">
                  <c:v>11.3800048828125</c:v>
                </c:pt>
                <c:pt idx="3">
                  <c:v>20.4620361328125</c:v>
                </c:pt>
                <c:pt idx="4">
                  <c:v>35.2081298828125</c:v>
                </c:pt>
                <c:pt idx="5">
                  <c:v>47.4151611328125</c:v>
                </c:pt>
                <c:pt idx="6">
                  <c:v>57.5714111328125</c:v>
                </c:pt>
                <c:pt idx="7">
                  <c:v>67.1417236328125</c:v>
                </c:pt>
                <c:pt idx="8">
                  <c:v>70.2667236328125</c:v>
                </c:pt>
                <c:pt idx="9">
                  <c:v>68.2159423828125</c:v>
                </c:pt>
                <c:pt idx="10">
                  <c:v>65.6768798828125</c:v>
                </c:pt>
                <c:pt idx="11">
                  <c:v>63.1378173828125</c:v>
                </c:pt>
                <c:pt idx="12">
                  <c:v>62.1612548828125</c:v>
                </c:pt>
                <c:pt idx="13">
                  <c:v>60.5987548828125</c:v>
                </c:pt>
                <c:pt idx="14">
                  <c:v>59.6221923828125</c:v>
                </c:pt>
                <c:pt idx="15">
                  <c:v>58.0596923828125</c:v>
                </c:pt>
                <c:pt idx="16">
                  <c:v>58.0596923828125</c:v>
                </c:pt>
                <c:pt idx="17">
                  <c:v>57.0831298828125</c:v>
                </c:pt>
                <c:pt idx="18">
                  <c:v>56</c:v>
                </c:pt>
                <c:pt idx="19">
                  <c:v>55</c:v>
                </c:pt>
                <c:pt idx="20">
                  <c:v>54</c:v>
                </c:pt>
                <c:pt idx="21">
                  <c:v>53.5</c:v>
                </c:pt>
                <c:pt idx="22">
                  <c:v>52.9815673828125</c:v>
                </c:pt>
                <c:pt idx="23">
                  <c:v>52.0050048828125</c:v>
                </c:pt>
                <c:pt idx="24">
                  <c:v>51.4190673828125</c:v>
                </c:pt>
                <c:pt idx="25">
                  <c:v>51</c:v>
                </c:pt>
                <c:pt idx="26">
                  <c:v>49.9542236328125</c:v>
                </c:pt>
                <c:pt idx="27">
                  <c:v>50.9307861328125</c:v>
                </c:pt>
                <c:pt idx="28">
                  <c:v>50.9307861328125</c:v>
                </c:pt>
                <c:pt idx="29">
                  <c:v>50.4425048828125</c:v>
                </c:pt>
                <c:pt idx="30">
                  <c:v>48.3917236328125</c:v>
                </c:pt>
                <c:pt idx="31">
                  <c:v>48.8800048828125</c:v>
                </c:pt>
                <c:pt idx="32">
                  <c:v>48.5</c:v>
                </c:pt>
                <c:pt idx="33">
                  <c:v>47.9034423828125</c:v>
                </c:pt>
                <c:pt idx="34">
                  <c:v>48.3917236328125</c:v>
                </c:pt>
                <c:pt idx="35">
                  <c:v>47.9034423828125</c:v>
                </c:pt>
                <c:pt idx="36">
                  <c:v>47.4151611328125</c:v>
                </c:pt>
                <c:pt idx="37">
                  <c:v>47</c:v>
                </c:pt>
                <c:pt idx="38">
                  <c:v>47.4151611328125</c:v>
                </c:pt>
                <c:pt idx="39">
                  <c:v>47.4151611328125</c:v>
                </c:pt>
                <c:pt idx="40">
                  <c:v>47.4151611328125</c:v>
                </c:pt>
                <c:pt idx="41">
                  <c:v>47.4151611328125</c:v>
                </c:pt>
                <c:pt idx="42">
                  <c:v>47.4151611328125</c:v>
                </c:pt>
                <c:pt idx="43">
                  <c:v>47.4151611328125</c:v>
                </c:pt>
                <c:pt idx="44">
                  <c:v>47.4151611328125</c:v>
                </c:pt>
                <c:pt idx="45">
                  <c:v>47.4151611328125</c:v>
                </c:pt>
                <c:pt idx="46">
                  <c:v>47.4151611328125</c:v>
                </c:pt>
                <c:pt idx="47">
                  <c:v>47.4151611328125</c:v>
                </c:pt>
                <c:pt idx="48">
                  <c:v>47.4151611328125</c:v>
                </c:pt>
                <c:pt idx="49">
                  <c:v>47.9034423828125</c:v>
                </c:pt>
                <c:pt idx="50">
                  <c:v>47.9034423828125</c:v>
                </c:pt>
                <c:pt idx="51">
                  <c:v>46.9268798828125</c:v>
                </c:pt>
                <c:pt idx="52">
                  <c:v>46.9268798828125</c:v>
                </c:pt>
                <c:pt idx="53">
                  <c:v>46.9268798828125</c:v>
                </c:pt>
                <c:pt idx="54">
                  <c:v>46.9268798828125</c:v>
                </c:pt>
                <c:pt idx="55">
                  <c:v>47.4151611328125</c:v>
                </c:pt>
                <c:pt idx="56">
                  <c:v>47.4151611328125</c:v>
                </c:pt>
                <c:pt idx="57">
                  <c:v>47.4151611328125</c:v>
                </c:pt>
                <c:pt idx="58">
                  <c:v>47.4151611328125</c:v>
                </c:pt>
                <c:pt idx="59">
                  <c:v>47.4151611328125</c:v>
                </c:pt>
                <c:pt idx="60">
                  <c:v>47.4151611328125</c:v>
                </c:pt>
                <c:pt idx="61">
                  <c:v>47.4151611328125</c:v>
                </c:pt>
              </c:numCache>
            </c:numRef>
          </c:yVal>
          <c:smooth val="1"/>
        </c:ser>
        <c:axId val="20988051"/>
        <c:axId val="54674732"/>
      </c:scatterChart>
      <c:valAx>
        <c:axId val="20988051"/>
        <c:scaling>
          <c:orientation val="minMax"/>
          <c:max val="18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 val="autoZero"/>
        <c:crossBetween val="midCat"/>
        <c:dispUnits/>
      </c:valAx>
      <c:valAx>
        <c:axId val="54674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At val="-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chart" Target="/xl/charts/chart1.xml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6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71</xdr:row>
      <xdr:rowOff>85725</xdr:rowOff>
    </xdr:from>
    <xdr:to>
      <xdr:col>9</xdr:col>
      <xdr:colOff>933450</xdr:colOff>
      <xdr:row>98</xdr:row>
      <xdr:rowOff>9525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3058775"/>
          <a:ext cx="6534150" cy="429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1219200</xdr:colOff>
      <xdr:row>71</xdr:row>
      <xdr:rowOff>38100</xdr:rowOff>
    </xdr:from>
    <xdr:to>
      <xdr:col>18</xdr:col>
      <xdr:colOff>495300</xdr:colOff>
      <xdr:row>97</xdr:row>
      <xdr:rowOff>142875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3011150"/>
          <a:ext cx="6096000" cy="431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1247775</xdr:colOff>
      <xdr:row>43</xdr:row>
      <xdr:rowOff>123825</xdr:rowOff>
    </xdr:from>
    <xdr:to>
      <xdr:col>18</xdr:col>
      <xdr:colOff>504825</xdr:colOff>
      <xdr:row>70</xdr:row>
      <xdr:rowOff>104775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8562975"/>
          <a:ext cx="6076950" cy="435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1181100</xdr:colOff>
      <xdr:row>15</xdr:row>
      <xdr:rowOff>66675</xdr:rowOff>
    </xdr:from>
    <xdr:to>
      <xdr:col>18</xdr:col>
      <xdr:colOff>447675</xdr:colOff>
      <xdr:row>41</xdr:row>
      <xdr:rowOff>152400</xdr:rowOff>
    </xdr:to>
    <xdr:graphicFrame>
      <xdr:nvGraphicFramePr>
        <xdr:cNvPr id="4" name="Chart 52"/>
        <xdr:cNvGraphicFramePr/>
      </xdr:nvGraphicFramePr>
      <xdr:xfrm>
        <a:off x="7724775" y="3971925"/>
        <a:ext cx="6086475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657225</xdr:colOff>
      <xdr:row>8</xdr:row>
      <xdr:rowOff>142875</xdr:rowOff>
    </xdr:from>
    <xdr:to>
      <xdr:col>6</xdr:col>
      <xdr:colOff>723900</xdr:colOff>
      <xdr:row>11</xdr:row>
      <xdr:rowOff>0</xdr:rowOff>
    </xdr:to>
    <xdr:sp>
      <xdr:nvSpPr>
        <xdr:cNvPr id="5" name="AutoShape 1"/>
        <xdr:cNvSpPr>
          <a:spLocks/>
        </xdr:cNvSpPr>
      </xdr:nvSpPr>
      <xdr:spPr>
        <a:xfrm>
          <a:off x="4591050" y="2447925"/>
          <a:ext cx="66675" cy="542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6</xdr:col>
      <xdr:colOff>9525</xdr:colOff>
      <xdr:row>10</xdr:row>
      <xdr:rowOff>0</xdr:rowOff>
    </xdr:to>
    <xdr:sp>
      <xdr:nvSpPr>
        <xdr:cNvPr id="6" name="Rectangle 2"/>
        <xdr:cNvSpPr>
          <a:spLocks/>
        </xdr:cNvSpPr>
      </xdr:nvSpPr>
      <xdr:spPr>
        <a:xfrm>
          <a:off x="2466975" y="2190750"/>
          <a:ext cx="14763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Moteur</a:t>
          </a:r>
        </a:p>
      </xdr:txBody>
    </xdr:sp>
    <xdr:clientData/>
  </xdr:twoCellAnchor>
  <xdr:twoCellAnchor>
    <xdr:from>
      <xdr:col>7</xdr:col>
      <xdr:colOff>9525</xdr:colOff>
      <xdr:row>7</xdr:row>
      <xdr:rowOff>76200</xdr:rowOff>
    </xdr:from>
    <xdr:to>
      <xdr:col>9</xdr:col>
      <xdr:colOff>0</xdr:colOff>
      <xdr:row>9</xdr:row>
      <xdr:rowOff>114300</xdr:rowOff>
    </xdr:to>
    <xdr:sp>
      <xdr:nvSpPr>
        <xdr:cNvPr id="7" name="Rectangle 3"/>
        <xdr:cNvSpPr>
          <a:spLocks/>
        </xdr:cNvSpPr>
      </xdr:nvSpPr>
      <xdr:spPr>
        <a:xfrm>
          <a:off x="5191125" y="2152650"/>
          <a:ext cx="1352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Réducteur</a:t>
          </a:r>
        </a:p>
      </xdr:txBody>
    </xdr:sp>
    <xdr:clientData/>
  </xdr:twoCellAnchor>
  <xdr:twoCellAnchor>
    <xdr:from>
      <xdr:col>11</xdr:col>
      <xdr:colOff>66675</xdr:colOff>
      <xdr:row>6</xdr:row>
      <xdr:rowOff>85725</xdr:rowOff>
    </xdr:from>
    <xdr:to>
      <xdr:col>12</xdr:col>
      <xdr:colOff>209550</xdr:colOff>
      <xdr:row>10</xdr:row>
      <xdr:rowOff>66675</xdr:rowOff>
    </xdr:to>
    <xdr:sp>
      <xdr:nvSpPr>
        <xdr:cNvPr id="8" name="Rectangle 4"/>
        <xdr:cNvSpPr>
          <a:spLocks/>
        </xdr:cNvSpPr>
      </xdr:nvSpPr>
      <xdr:spPr>
        <a:xfrm>
          <a:off x="8248650" y="1990725"/>
          <a:ext cx="15335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Manivelle-Bielle</a:t>
          </a:r>
        </a:p>
      </xdr:txBody>
    </xdr:sp>
    <xdr:clientData/>
  </xdr:twoCellAnchor>
  <xdr:twoCellAnchor>
    <xdr:from>
      <xdr:col>6</xdr:col>
      <xdr:colOff>9525</xdr:colOff>
      <xdr:row>8</xdr:row>
      <xdr:rowOff>114300</xdr:rowOff>
    </xdr:from>
    <xdr:to>
      <xdr:col>7</xdr:col>
      <xdr:colOff>19050</xdr:colOff>
      <xdr:row>8</xdr:row>
      <xdr:rowOff>114300</xdr:rowOff>
    </xdr:to>
    <xdr:sp>
      <xdr:nvSpPr>
        <xdr:cNvPr id="9" name="Line 5"/>
        <xdr:cNvSpPr>
          <a:spLocks/>
        </xdr:cNvSpPr>
      </xdr:nvSpPr>
      <xdr:spPr>
        <a:xfrm>
          <a:off x="3943350" y="2419350"/>
          <a:ext cx="12573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104775</xdr:rowOff>
    </xdr:from>
    <xdr:to>
      <xdr:col>11</xdr:col>
      <xdr:colOff>66675</xdr:colOff>
      <xdr:row>8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543675" y="2409825"/>
          <a:ext cx="1704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8</xdr:row>
      <xdr:rowOff>123825</xdr:rowOff>
    </xdr:from>
    <xdr:to>
      <xdr:col>9</xdr:col>
      <xdr:colOff>561975</xdr:colOff>
      <xdr:row>11</xdr:row>
      <xdr:rowOff>0</xdr:rowOff>
    </xdr:to>
    <xdr:sp>
      <xdr:nvSpPr>
        <xdr:cNvPr id="11" name="AutoShape 7"/>
        <xdr:cNvSpPr>
          <a:spLocks/>
        </xdr:cNvSpPr>
      </xdr:nvSpPr>
      <xdr:spPr>
        <a:xfrm>
          <a:off x="7029450" y="2428875"/>
          <a:ext cx="76200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152400</xdr:rowOff>
    </xdr:from>
    <xdr:to>
      <xdr:col>4</xdr:col>
      <xdr:colOff>28575</xdr:colOff>
      <xdr:row>8</xdr:row>
      <xdr:rowOff>161925</xdr:rowOff>
    </xdr:to>
    <xdr:sp>
      <xdr:nvSpPr>
        <xdr:cNvPr id="12" name="Line 8"/>
        <xdr:cNvSpPr>
          <a:spLocks/>
        </xdr:cNvSpPr>
      </xdr:nvSpPr>
      <xdr:spPr>
        <a:xfrm>
          <a:off x="2124075" y="245745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7</xdr:row>
      <xdr:rowOff>66675</xdr:rowOff>
    </xdr:from>
    <xdr:to>
      <xdr:col>16</xdr:col>
      <xdr:colOff>381000</xdr:colOff>
      <xdr:row>9</xdr:row>
      <xdr:rowOff>123825</xdr:rowOff>
    </xdr:to>
    <xdr:sp>
      <xdr:nvSpPr>
        <xdr:cNvPr id="13" name="Rectangle 9"/>
        <xdr:cNvSpPr>
          <a:spLocks/>
        </xdr:cNvSpPr>
      </xdr:nvSpPr>
      <xdr:spPr>
        <a:xfrm>
          <a:off x="10706100" y="2143125"/>
          <a:ext cx="10096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Vantail</a:t>
          </a:r>
        </a:p>
      </xdr:txBody>
    </xdr:sp>
    <xdr:clientData/>
  </xdr:twoCellAnchor>
  <xdr:twoCellAnchor>
    <xdr:from>
      <xdr:col>12</xdr:col>
      <xdr:colOff>200025</xdr:colOff>
      <xdr:row>8</xdr:row>
      <xdr:rowOff>114300</xdr:rowOff>
    </xdr:from>
    <xdr:to>
      <xdr:col>15</xdr:col>
      <xdr:colOff>180975</xdr:colOff>
      <xdr:row>8</xdr:row>
      <xdr:rowOff>114300</xdr:rowOff>
    </xdr:to>
    <xdr:sp>
      <xdr:nvSpPr>
        <xdr:cNvPr id="14" name="Line 10"/>
        <xdr:cNvSpPr>
          <a:spLocks/>
        </xdr:cNvSpPr>
      </xdr:nvSpPr>
      <xdr:spPr>
        <a:xfrm>
          <a:off x="9772650" y="2419350"/>
          <a:ext cx="962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8</xdr:row>
      <xdr:rowOff>123825</xdr:rowOff>
    </xdr:from>
    <xdr:to>
      <xdr:col>13</xdr:col>
      <xdr:colOff>161925</xdr:colOff>
      <xdr:row>11</xdr:row>
      <xdr:rowOff>0</xdr:rowOff>
    </xdr:to>
    <xdr:sp>
      <xdr:nvSpPr>
        <xdr:cNvPr id="15" name="AutoShape 11"/>
        <xdr:cNvSpPr>
          <a:spLocks/>
        </xdr:cNvSpPr>
      </xdr:nvSpPr>
      <xdr:spPr>
        <a:xfrm>
          <a:off x="9915525" y="2428875"/>
          <a:ext cx="219075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8</xdr:row>
      <xdr:rowOff>114300</xdr:rowOff>
    </xdr:from>
    <xdr:to>
      <xdr:col>17</xdr:col>
      <xdr:colOff>790575</xdr:colOff>
      <xdr:row>8</xdr:row>
      <xdr:rowOff>114300</xdr:rowOff>
    </xdr:to>
    <xdr:sp>
      <xdr:nvSpPr>
        <xdr:cNvPr id="16" name="Line 12"/>
        <xdr:cNvSpPr>
          <a:spLocks/>
        </xdr:cNvSpPr>
      </xdr:nvSpPr>
      <xdr:spPr>
        <a:xfrm>
          <a:off x="11715750" y="2419350"/>
          <a:ext cx="9715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8</xdr:row>
      <xdr:rowOff>133350</xdr:rowOff>
    </xdr:from>
    <xdr:to>
      <xdr:col>17</xdr:col>
      <xdr:colOff>209550</xdr:colOff>
      <xdr:row>11</xdr:row>
      <xdr:rowOff>9525</xdr:rowOff>
    </xdr:to>
    <xdr:sp>
      <xdr:nvSpPr>
        <xdr:cNvPr id="17" name="AutoShape 13"/>
        <xdr:cNvSpPr>
          <a:spLocks/>
        </xdr:cNvSpPr>
      </xdr:nvSpPr>
      <xdr:spPr>
        <a:xfrm>
          <a:off x="12049125" y="2438400"/>
          <a:ext cx="57150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676275</xdr:colOff>
      <xdr:row>15</xdr:row>
      <xdr:rowOff>114300</xdr:rowOff>
    </xdr:from>
    <xdr:to>
      <xdr:col>9</xdr:col>
      <xdr:colOff>495300</xdr:colOff>
      <xdr:row>20</xdr:row>
      <xdr:rowOff>28575</xdr:rowOff>
    </xdr:to>
    <xdr:pic>
      <xdr:nvPicPr>
        <xdr:cNvPr id="18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4019550"/>
          <a:ext cx="636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20</xdr:row>
      <xdr:rowOff>133350</xdr:rowOff>
    </xdr:from>
    <xdr:to>
      <xdr:col>9</xdr:col>
      <xdr:colOff>609600</xdr:colOff>
      <xdr:row>44</xdr:row>
      <xdr:rowOff>76200</xdr:rowOff>
    </xdr:to>
    <xdr:pic>
      <xdr:nvPicPr>
        <xdr:cNvPr id="19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4848225"/>
          <a:ext cx="69532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26</xdr:row>
      <xdr:rowOff>9525</xdr:rowOff>
    </xdr:from>
    <xdr:to>
      <xdr:col>2</xdr:col>
      <xdr:colOff>285750</xdr:colOff>
      <xdr:row>43</xdr:row>
      <xdr:rowOff>142875</xdr:rowOff>
    </xdr:to>
    <xdr:sp>
      <xdr:nvSpPr>
        <xdr:cNvPr id="20" name="Line 19"/>
        <xdr:cNvSpPr>
          <a:spLocks/>
        </xdr:cNvSpPr>
      </xdr:nvSpPr>
      <xdr:spPr>
        <a:xfrm flipV="1">
          <a:off x="1819275" y="5695950"/>
          <a:ext cx="0" cy="2886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85725</xdr:rowOff>
    </xdr:from>
    <xdr:to>
      <xdr:col>8</xdr:col>
      <xdr:colOff>561975</xdr:colOff>
      <xdr:row>28</xdr:row>
      <xdr:rowOff>85725</xdr:rowOff>
    </xdr:to>
    <xdr:sp>
      <xdr:nvSpPr>
        <xdr:cNvPr id="21" name="Line 20"/>
        <xdr:cNvSpPr>
          <a:spLocks/>
        </xdr:cNvSpPr>
      </xdr:nvSpPr>
      <xdr:spPr>
        <a:xfrm>
          <a:off x="1781175" y="6096000"/>
          <a:ext cx="47244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40</xdr:row>
      <xdr:rowOff>19050</xdr:rowOff>
    </xdr:from>
    <xdr:to>
      <xdr:col>4</xdr:col>
      <xdr:colOff>161925</xdr:colOff>
      <xdr:row>40</xdr:row>
      <xdr:rowOff>19050</xdr:rowOff>
    </xdr:to>
    <xdr:sp>
      <xdr:nvSpPr>
        <xdr:cNvPr id="22" name="Line 21"/>
        <xdr:cNvSpPr>
          <a:spLocks/>
        </xdr:cNvSpPr>
      </xdr:nvSpPr>
      <xdr:spPr>
        <a:xfrm flipH="1">
          <a:off x="1057275" y="7972425"/>
          <a:ext cx="15525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39</xdr:row>
      <xdr:rowOff>47625</xdr:rowOff>
    </xdr:from>
    <xdr:to>
      <xdr:col>9</xdr:col>
      <xdr:colOff>542925</xdr:colOff>
      <xdr:row>39</xdr:row>
      <xdr:rowOff>47625</xdr:rowOff>
    </xdr:to>
    <xdr:sp>
      <xdr:nvSpPr>
        <xdr:cNvPr id="23" name="Line 22"/>
        <xdr:cNvSpPr>
          <a:spLocks/>
        </xdr:cNvSpPr>
      </xdr:nvSpPr>
      <xdr:spPr>
        <a:xfrm flipV="1">
          <a:off x="1790700" y="7839075"/>
          <a:ext cx="52959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23</xdr:row>
      <xdr:rowOff>114300</xdr:rowOff>
    </xdr:from>
    <xdr:to>
      <xdr:col>17</xdr:col>
      <xdr:colOff>504825</xdr:colOff>
      <xdr:row>40</xdr:row>
      <xdr:rowOff>28575</xdr:rowOff>
    </xdr:to>
    <xdr:sp>
      <xdr:nvSpPr>
        <xdr:cNvPr id="24" name="Line 26"/>
        <xdr:cNvSpPr>
          <a:spLocks/>
        </xdr:cNvSpPr>
      </xdr:nvSpPr>
      <xdr:spPr>
        <a:xfrm>
          <a:off x="12401550" y="5314950"/>
          <a:ext cx="0" cy="2667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27</xdr:row>
      <xdr:rowOff>123825</xdr:rowOff>
    </xdr:from>
    <xdr:to>
      <xdr:col>17</xdr:col>
      <xdr:colOff>1295400</xdr:colOff>
      <xdr:row>27</xdr:row>
      <xdr:rowOff>123825</xdr:rowOff>
    </xdr:to>
    <xdr:sp>
      <xdr:nvSpPr>
        <xdr:cNvPr id="25" name="Line 27"/>
        <xdr:cNvSpPr>
          <a:spLocks/>
        </xdr:cNvSpPr>
      </xdr:nvSpPr>
      <xdr:spPr>
        <a:xfrm rot="5400000" flipV="1">
          <a:off x="8115300" y="5972175"/>
          <a:ext cx="50768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1143000</xdr:colOff>
      <xdr:row>52</xdr:row>
      <xdr:rowOff>38100</xdr:rowOff>
    </xdr:from>
    <xdr:to>
      <xdr:col>17</xdr:col>
      <xdr:colOff>1143000</xdr:colOff>
      <xdr:row>68</xdr:row>
      <xdr:rowOff>114300</xdr:rowOff>
    </xdr:to>
    <xdr:sp>
      <xdr:nvSpPr>
        <xdr:cNvPr id="26" name="Line 29"/>
        <xdr:cNvSpPr>
          <a:spLocks/>
        </xdr:cNvSpPr>
      </xdr:nvSpPr>
      <xdr:spPr>
        <a:xfrm>
          <a:off x="13039725" y="9934575"/>
          <a:ext cx="0" cy="2667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114300</xdr:rowOff>
    </xdr:from>
    <xdr:to>
      <xdr:col>17</xdr:col>
      <xdr:colOff>1343025</xdr:colOff>
      <xdr:row>56</xdr:row>
      <xdr:rowOff>114300</xdr:rowOff>
    </xdr:to>
    <xdr:sp>
      <xdr:nvSpPr>
        <xdr:cNvPr id="27" name="Line 30"/>
        <xdr:cNvSpPr>
          <a:spLocks/>
        </xdr:cNvSpPr>
      </xdr:nvSpPr>
      <xdr:spPr>
        <a:xfrm rot="5400000" flipV="1">
          <a:off x="8191500" y="10658475"/>
          <a:ext cx="50482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26</xdr:row>
      <xdr:rowOff>104775</xdr:rowOff>
    </xdr:from>
    <xdr:to>
      <xdr:col>2</xdr:col>
      <xdr:colOff>523875</xdr:colOff>
      <xdr:row>26</xdr:row>
      <xdr:rowOff>104775</xdr:rowOff>
    </xdr:to>
    <xdr:sp>
      <xdr:nvSpPr>
        <xdr:cNvPr id="28" name="Line 31"/>
        <xdr:cNvSpPr>
          <a:spLocks/>
        </xdr:cNvSpPr>
      </xdr:nvSpPr>
      <xdr:spPr>
        <a:xfrm flipH="1">
          <a:off x="504825" y="5791200"/>
          <a:ext cx="15525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76</xdr:row>
      <xdr:rowOff>38100</xdr:rowOff>
    </xdr:from>
    <xdr:to>
      <xdr:col>8</xdr:col>
      <xdr:colOff>485775</xdr:colOff>
      <xdr:row>96</xdr:row>
      <xdr:rowOff>123825</xdr:rowOff>
    </xdr:to>
    <xdr:sp>
      <xdr:nvSpPr>
        <xdr:cNvPr id="29" name="Line 36"/>
        <xdr:cNvSpPr>
          <a:spLocks/>
        </xdr:cNvSpPr>
      </xdr:nvSpPr>
      <xdr:spPr>
        <a:xfrm>
          <a:off x="6429375" y="13820775"/>
          <a:ext cx="0" cy="33242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1057275</xdr:colOff>
      <xdr:row>75</xdr:row>
      <xdr:rowOff>104775</xdr:rowOff>
    </xdr:from>
    <xdr:to>
      <xdr:col>17</xdr:col>
      <xdr:colOff>1057275</xdr:colOff>
      <xdr:row>96</xdr:row>
      <xdr:rowOff>28575</xdr:rowOff>
    </xdr:to>
    <xdr:sp>
      <xdr:nvSpPr>
        <xdr:cNvPr id="30" name="Line 41"/>
        <xdr:cNvSpPr>
          <a:spLocks/>
        </xdr:cNvSpPr>
      </xdr:nvSpPr>
      <xdr:spPr>
        <a:xfrm>
          <a:off x="12954000" y="13725525"/>
          <a:ext cx="0" cy="33242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133350</xdr:rowOff>
    </xdr:from>
    <xdr:to>
      <xdr:col>17</xdr:col>
      <xdr:colOff>1171575</xdr:colOff>
      <xdr:row>82</xdr:row>
      <xdr:rowOff>133350</xdr:rowOff>
    </xdr:to>
    <xdr:sp>
      <xdr:nvSpPr>
        <xdr:cNvPr id="31" name="Line 42"/>
        <xdr:cNvSpPr>
          <a:spLocks/>
        </xdr:cNvSpPr>
      </xdr:nvSpPr>
      <xdr:spPr>
        <a:xfrm rot="5400000" flipV="1">
          <a:off x="8181975" y="14887575"/>
          <a:ext cx="48863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123825</xdr:rowOff>
    </xdr:from>
    <xdr:to>
      <xdr:col>9</xdr:col>
      <xdr:colOff>457200</xdr:colOff>
      <xdr:row>88</xdr:row>
      <xdr:rowOff>123825</xdr:rowOff>
    </xdr:to>
    <xdr:sp>
      <xdr:nvSpPr>
        <xdr:cNvPr id="32" name="Line 43"/>
        <xdr:cNvSpPr>
          <a:spLocks/>
        </xdr:cNvSpPr>
      </xdr:nvSpPr>
      <xdr:spPr>
        <a:xfrm rot="5400000" flipV="1">
          <a:off x="1390650" y="15849600"/>
          <a:ext cx="56102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44</xdr:row>
      <xdr:rowOff>123825</xdr:rowOff>
    </xdr:from>
    <xdr:to>
      <xdr:col>9</xdr:col>
      <xdr:colOff>981075</xdr:colOff>
      <xdr:row>71</xdr:row>
      <xdr:rowOff>38100</xdr:rowOff>
    </xdr:to>
    <xdr:pic>
      <xdr:nvPicPr>
        <xdr:cNvPr id="33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8724900"/>
          <a:ext cx="65817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84</xdr:row>
      <xdr:rowOff>9525</xdr:rowOff>
    </xdr:from>
    <xdr:to>
      <xdr:col>9</xdr:col>
      <xdr:colOff>400050</xdr:colOff>
      <xdr:row>84</xdr:row>
      <xdr:rowOff>9525</xdr:rowOff>
    </xdr:to>
    <xdr:sp>
      <xdr:nvSpPr>
        <xdr:cNvPr id="34" name="Line 56"/>
        <xdr:cNvSpPr>
          <a:spLocks/>
        </xdr:cNvSpPr>
      </xdr:nvSpPr>
      <xdr:spPr>
        <a:xfrm rot="5400000" flipV="1">
          <a:off x="1333500" y="15087600"/>
          <a:ext cx="56102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8</xdr:row>
      <xdr:rowOff>142875</xdr:rowOff>
    </xdr:from>
    <xdr:to>
      <xdr:col>6</xdr:col>
      <xdr:colOff>723900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71950" y="3009900"/>
          <a:ext cx="66675" cy="542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6</xdr:col>
      <xdr:colOff>9525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66950" y="2752725"/>
          <a:ext cx="12573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Moteur</a:t>
          </a:r>
        </a:p>
      </xdr:txBody>
    </xdr:sp>
    <xdr:clientData/>
  </xdr:twoCellAnchor>
  <xdr:twoCellAnchor>
    <xdr:from>
      <xdr:col>7</xdr:col>
      <xdr:colOff>9525</xdr:colOff>
      <xdr:row>7</xdr:row>
      <xdr:rowOff>76200</xdr:rowOff>
    </xdr:from>
    <xdr:to>
      <xdr:col>9</xdr:col>
      <xdr:colOff>0</xdr:colOff>
      <xdr:row>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4772025" y="2714625"/>
          <a:ext cx="13239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Réducteur</a:t>
          </a:r>
        </a:p>
      </xdr:txBody>
    </xdr:sp>
    <xdr:clientData/>
  </xdr:twoCellAnchor>
  <xdr:twoCellAnchor>
    <xdr:from>
      <xdr:col>10</xdr:col>
      <xdr:colOff>9525</xdr:colOff>
      <xdr:row>6</xdr:row>
      <xdr:rowOff>95250</xdr:rowOff>
    </xdr:from>
    <xdr:to>
      <xdr:col>12</xdr:col>
      <xdr:colOff>0</xdr:colOff>
      <xdr:row>10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7591425" y="2562225"/>
          <a:ext cx="15049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Manivelle-Bielle</a:t>
          </a:r>
        </a:p>
      </xdr:txBody>
    </xdr:sp>
    <xdr:clientData/>
  </xdr:twoCellAnchor>
  <xdr:twoCellAnchor>
    <xdr:from>
      <xdr:col>6</xdr:col>
      <xdr:colOff>9525</xdr:colOff>
      <xdr:row>8</xdr:row>
      <xdr:rowOff>114300</xdr:rowOff>
    </xdr:from>
    <xdr:to>
      <xdr:col>7</xdr:col>
      <xdr:colOff>19050</xdr:colOff>
      <xdr:row>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524250" y="2981325"/>
          <a:ext cx="12573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104775</xdr:rowOff>
    </xdr:from>
    <xdr:to>
      <xdr:col>10</xdr:col>
      <xdr:colOff>9525</xdr:colOff>
      <xdr:row>8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096000" y="2971800"/>
          <a:ext cx="14954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8</xdr:row>
      <xdr:rowOff>123825</xdr:rowOff>
    </xdr:from>
    <xdr:to>
      <xdr:col>9</xdr:col>
      <xdr:colOff>561975</xdr:colOff>
      <xdr:row>11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81775" y="2990850"/>
          <a:ext cx="76200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152400</xdr:rowOff>
    </xdr:from>
    <xdr:to>
      <xdr:col>4</xdr:col>
      <xdr:colOff>28575</xdr:colOff>
      <xdr:row>8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924050" y="301942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66675</xdr:rowOff>
    </xdr:from>
    <xdr:to>
      <xdr:col>17</xdr:col>
      <xdr:colOff>228600</xdr:colOff>
      <xdr:row>9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9877425" y="2705100"/>
          <a:ext cx="15621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Vantail</a:t>
          </a:r>
        </a:p>
      </xdr:txBody>
    </xdr:sp>
    <xdr:clientData/>
  </xdr:twoCellAnchor>
  <xdr:twoCellAnchor>
    <xdr:from>
      <xdr:col>12</xdr:col>
      <xdr:colOff>19050</xdr:colOff>
      <xdr:row>8</xdr:row>
      <xdr:rowOff>114300</xdr:rowOff>
    </xdr:from>
    <xdr:to>
      <xdr:col>14</xdr:col>
      <xdr:colOff>180975</xdr:colOff>
      <xdr:row>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9115425" y="2981325"/>
          <a:ext cx="7620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123825</xdr:rowOff>
    </xdr:from>
    <xdr:to>
      <xdr:col>13</xdr:col>
      <xdr:colOff>38100</xdr:colOff>
      <xdr:row>11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315450" y="2990850"/>
          <a:ext cx="219075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8</xdr:row>
      <xdr:rowOff>104775</xdr:rowOff>
    </xdr:from>
    <xdr:to>
      <xdr:col>17</xdr:col>
      <xdr:colOff>1009650</xdr:colOff>
      <xdr:row>8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1439525" y="2971800"/>
          <a:ext cx="7810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8</xdr:row>
      <xdr:rowOff>104775</xdr:rowOff>
    </xdr:from>
    <xdr:to>
      <xdr:col>17</xdr:col>
      <xdr:colOff>590550</xdr:colOff>
      <xdr:row>10</xdr:row>
      <xdr:rowOff>209550</xdr:rowOff>
    </xdr:to>
    <xdr:sp>
      <xdr:nvSpPr>
        <xdr:cNvPr id="13" name="AutoShape 13"/>
        <xdr:cNvSpPr>
          <a:spLocks/>
        </xdr:cNvSpPr>
      </xdr:nvSpPr>
      <xdr:spPr>
        <a:xfrm>
          <a:off x="11744325" y="2971800"/>
          <a:ext cx="57150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114300</xdr:rowOff>
    </xdr:from>
    <xdr:to>
      <xdr:col>7</xdr:col>
      <xdr:colOff>19050</xdr:colOff>
      <xdr:row>8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3524250" y="2981325"/>
          <a:ext cx="12573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8</xdr:row>
      <xdr:rowOff>123825</xdr:rowOff>
    </xdr:from>
    <xdr:to>
      <xdr:col>9</xdr:col>
      <xdr:colOff>561975</xdr:colOff>
      <xdr:row>11</xdr:row>
      <xdr:rowOff>0</xdr:rowOff>
    </xdr:to>
    <xdr:sp>
      <xdr:nvSpPr>
        <xdr:cNvPr id="15" name="AutoShape 56"/>
        <xdr:cNvSpPr>
          <a:spLocks/>
        </xdr:cNvSpPr>
      </xdr:nvSpPr>
      <xdr:spPr>
        <a:xfrm>
          <a:off x="6581775" y="2990850"/>
          <a:ext cx="76200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152400</xdr:rowOff>
    </xdr:from>
    <xdr:to>
      <xdr:col>4</xdr:col>
      <xdr:colOff>28575</xdr:colOff>
      <xdr:row>8</xdr:row>
      <xdr:rowOff>161925</xdr:rowOff>
    </xdr:to>
    <xdr:sp>
      <xdr:nvSpPr>
        <xdr:cNvPr id="16" name="Line 57"/>
        <xdr:cNvSpPr>
          <a:spLocks/>
        </xdr:cNvSpPr>
      </xdr:nvSpPr>
      <xdr:spPr>
        <a:xfrm>
          <a:off x="1924050" y="301942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15</xdr:row>
      <xdr:rowOff>9525</xdr:rowOff>
    </xdr:from>
    <xdr:to>
      <xdr:col>9</xdr:col>
      <xdr:colOff>628650</xdr:colOff>
      <xdr:row>19</xdr:row>
      <xdr:rowOff>85725</xdr:rowOff>
    </xdr:to>
    <xdr:pic>
      <xdr:nvPicPr>
        <xdr:cNvPr id="1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10075"/>
          <a:ext cx="636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20</xdr:row>
      <xdr:rowOff>47625</xdr:rowOff>
    </xdr:from>
    <xdr:to>
      <xdr:col>9</xdr:col>
      <xdr:colOff>914400</xdr:colOff>
      <xdr:row>43</xdr:row>
      <xdr:rowOff>66675</xdr:rowOff>
    </xdr:to>
    <xdr:pic>
      <xdr:nvPicPr>
        <xdr:cNvPr id="1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257800"/>
          <a:ext cx="67913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114300</xdr:rowOff>
    </xdr:from>
    <xdr:to>
      <xdr:col>9</xdr:col>
      <xdr:colOff>809625</xdr:colOff>
      <xdr:row>71</xdr:row>
      <xdr:rowOff>0</xdr:rowOff>
    </xdr:to>
    <xdr:pic>
      <xdr:nvPicPr>
        <xdr:cNvPr id="19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48750"/>
          <a:ext cx="678180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1009650</xdr:colOff>
      <xdr:row>42</xdr:row>
      <xdr:rowOff>114300</xdr:rowOff>
    </xdr:from>
    <xdr:to>
      <xdr:col>18</xdr:col>
      <xdr:colOff>485775</xdr:colOff>
      <xdr:row>69</xdr:row>
      <xdr:rowOff>95250</xdr:rowOff>
    </xdr:to>
    <xdr:pic>
      <xdr:nvPicPr>
        <xdr:cNvPr id="20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8886825"/>
          <a:ext cx="6076950" cy="435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71</xdr:row>
      <xdr:rowOff>9525</xdr:rowOff>
    </xdr:from>
    <xdr:to>
      <xdr:col>9</xdr:col>
      <xdr:colOff>723900</xdr:colOff>
      <xdr:row>97</xdr:row>
      <xdr:rowOff>95250</xdr:rowOff>
    </xdr:to>
    <xdr:pic>
      <xdr:nvPicPr>
        <xdr:cNvPr id="21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13477875"/>
          <a:ext cx="6534150" cy="429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1019175</xdr:colOff>
      <xdr:row>70</xdr:row>
      <xdr:rowOff>133350</xdr:rowOff>
    </xdr:from>
    <xdr:to>
      <xdr:col>18</xdr:col>
      <xdr:colOff>514350</xdr:colOff>
      <xdr:row>97</xdr:row>
      <xdr:rowOff>76200</xdr:rowOff>
    </xdr:to>
    <xdr:pic>
      <xdr:nvPicPr>
        <xdr:cNvPr id="22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13439775"/>
          <a:ext cx="6096000" cy="431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1000125</xdr:colOff>
      <xdr:row>15</xdr:row>
      <xdr:rowOff>76200</xdr:rowOff>
    </xdr:from>
    <xdr:to>
      <xdr:col>18</xdr:col>
      <xdr:colOff>447675</xdr:colOff>
      <xdr:row>41</xdr:row>
      <xdr:rowOff>152400</xdr:rowOff>
    </xdr:to>
    <xdr:graphicFrame>
      <xdr:nvGraphicFramePr>
        <xdr:cNvPr id="23" name="Chart 82"/>
        <xdr:cNvGraphicFramePr/>
      </xdr:nvGraphicFramePr>
      <xdr:xfrm>
        <a:off x="7096125" y="4476750"/>
        <a:ext cx="6048375" cy="4286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ot1-Effort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courbes mesurées"/>
    </sheetNames>
    <sheetDataSet>
      <sheetData sheetId="2">
        <row r="2">
          <cell r="W2">
            <v>0</v>
          </cell>
        </row>
        <row r="3">
          <cell r="W3">
            <v>0.5</v>
          </cell>
          <cell r="Y3">
            <v>4.2510986328125</v>
          </cell>
        </row>
        <row r="4">
          <cell r="W4">
            <v>0.7</v>
          </cell>
          <cell r="Y4">
            <v>11.3800048828125</v>
          </cell>
        </row>
        <row r="5">
          <cell r="W5">
            <v>0.9</v>
          </cell>
          <cell r="Y5">
            <v>20.4620361328125</v>
          </cell>
        </row>
        <row r="6">
          <cell r="W6">
            <v>1.1</v>
          </cell>
          <cell r="Y6">
            <v>35.2081298828125</v>
          </cell>
        </row>
        <row r="7">
          <cell r="W7">
            <v>1.3</v>
          </cell>
          <cell r="Y7">
            <v>47.4151611328125</v>
          </cell>
        </row>
        <row r="8">
          <cell r="W8">
            <v>1.5</v>
          </cell>
          <cell r="Y8">
            <v>57.5714111328125</v>
          </cell>
        </row>
        <row r="9">
          <cell r="W9">
            <v>1.7</v>
          </cell>
          <cell r="Y9">
            <v>67.1417236328125</v>
          </cell>
        </row>
        <row r="10">
          <cell r="W10">
            <v>1.9</v>
          </cell>
          <cell r="Y10">
            <v>70.2667236328125</v>
          </cell>
        </row>
        <row r="11">
          <cell r="W11">
            <v>2.1</v>
          </cell>
          <cell r="Y11">
            <v>68.2159423828125</v>
          </cell>
        </row>
        <row r="12">
          <cell r="W12">
            <v>2.3</v>
          </cell>
          <cell r="Y12">
            <v>65.6768798828125</v>
          </cell>
        </row>
        <row r="13">
          <cell r="W13">
            <v>2.5</v>
          </cell>
          <cell r="Y13">
            <v>63.1378173828125</v>
          </cell>
        </row>
        <row r="14">
          <cell r="W14">
            <v>2.7</v>
          </cell>
          <cell r="Y14">
            <v>62.1612548828125</v>
          </cell>
        </row>
        <row r="15">
          <cell r="W15">
            <v>2.9</v>
          </cell>
          <cell r="Y15">
            <v>60.5987548828125</v>
          </cell>
        </row>
        <row r="16">
          <cell r="W16">
            <v>3.1</v>
          </cell>
          <cell r="Y16">
            <v>59.6221923828125</v>
          </cell>
        </row>
        <row r="17">
          <cell r="W17">
            <v>3.3</v>
          </cell>
          <cell r="Y17">
            <v>58.0596923828125</v>
          </cell>
        </row>
        <row r="18">
          <cell r="W18">
            <v>3.5</v>
          </cell>
          <cell r="Y18">
            <v>58.0596923828125</v>
          </cell>
        </row>
        <row r="19">
          <cell r="W19">
            <v>3.9</v>
          </cell>
          <cell r="Y19">
            <v>57.0831298828125</v>
          </cell>
        </row>
        <row r="20">
          <cell r="W20">
            <v>4.1</v>
          </cell>
          <cell r="Y20">
            <v>56</v>
          </cell>
        </row>
        <row r="21">
          <cell r="W21">
            <v>4.3</v>
          </cell>
          <cell r="Y21">
            <v>55</v>
          </cell>
        </row>
        <row r="22">
          <cell r="W22">
            <v>4.5</v>
          </cell>
          <cell r="Y22">
            <v>54</v>
          </cell>
        </row>
        <row r="23">
          <cell r="W23">
            <v>4.7</v>
          </cell>
          <cell r="Y23">
            <v>53.5</v>
          </cell>
        </row>
        <row r="24">
          <cell r="W24">
            <v>5.1</v>
          </cell>
          <cell r="Y24">
            <v>52.9815673828125</v>
          </cell>
        </row>
        <row r="25">
          <cell r="W25">
            <v>5.3</v>
          </cell>
          <cell r="Y25">
            <v>52.0050048828125</v>
          </cell>
        </row>
        <row r="26">
          <cell r="W26">
            <v>5.5</v>
          </cell>
          <cell r="Y26">
            <v>51.4190673828125</v>
          </cell>
        </row>
        <row r="27">
          <cell r="W27">
            <v>5.7</v>
          </cell>
          <cell r="Y27">
            <v>51</v>
          </cell>
        </row>
        <row r="28">
          <cell r="W28">
            <v>5.9</v>
          </cell>
          <cell r="Y28">
            <v>49.9542236328125</v>
          </cell>
        </row>
        <row r="29">
          <cell r="W29">
            <v>6.1</v>
          </cell>
          <cell r="Y29">
            <v>50.9307861328125</v>
          </cell>
        </row>
        <row r="30">
          <cell r="W30">
            <v>6.3</v>
          </cell>
          <cell r="Y30">
            <v>50.9307861328125</v>
          </cell>
        </row>
        <row r="31">
          <cell r="W31">
            <v>6.5</v>
          </cell>
          <cell r="Y31">
            <v>50.4425048828125</v>
          </cell>
        </row>
        <row r="32">
          <cell r="W32">
            <v>6.9</v>
          </cell>
          <cell r="Y32">
            <v>48.3917236328125</v>
          </cell>
        </row>
        <row r="33">
          <cell r="W33">
            <v>7.3</v>
          </cell>
          <cell r="Y33">
            <v>48.8800048828125</v>
          </cell>
        </row>
        <row r="34">
          <cell r="W34">
            <v>7.5</v>
          </cell>
          <cell r="Y34">
            <v>48.5</v>
          </cell>
        </row>
        <row r="35">
          <cell r="W35">
            <v>7.7</v>
          </cell>
          <cell r="Y35">
            <v>47.9034423828125</v>
          </cell>
        </row>
        <row r="36">
          <cell r="W36">
            <v>7.9</v>
          </cell>
          <cell r="Y36">
            <v>48.3917236328125</v>
          </cell>
        </row>
        <row r="37">
          <cell r="W37">
            <v>8.5</v>
          </cell>
          <cell r="Y37">
            <v>47.9034423828125</v>
          </cell>
        </row>
        <row r="38">
          <cell r="W38">
            <v>8.7</v>
          </cell>
          <cell r="Y38">
            <v>47.4151611328125</v>
          </cell>
        </row>
        <row r="39">
          <cell r="W39">
            <v>8.9</v>
          </cell>
          <cell r="Y39">
            <v>47</v>
          </cell>
        </row>
        <row r="40">
          <cell r="W40">
            <v>9.1</v>
          </cell>
          <cell r="Y40">
            <v>47.4151611328125</v>
          </cell>
        </row>
        <row r="41">
          <cell r="W41">
            <v>9.3</v>
          </cell>
          <cell r="Y41">
            <v>47.4151611328125</v>
          </cell>
        </row>
        <row r="42">
          <cell r="W42">
            <v>9.5</v>
          </cell>
          <cell r="Y42">
            <v>47.4151611328125</v>
          </cell>
        </row>
        <row r="43">
          <cell r="W43">
            <v>9.7</v>
          </cell>
          <cell r="Y43">
            <v>47.4151611328125</v>
          </cell>
        </row>
        <row r="44">
          <cell r="W44">
            <v>10.1</v>
          </cell>
          <cell r="Y44">
            <v>47.4151611328125</v>
          </cell>
        </row>
        <row r="45">
          <cell r="W45">
            <v>10.3</v>
          </cell>
          <cell r="Y45">
            <v>47.4151611328125</v>
          </cell>
        </row>
        <row r="46">
          <cell r="W46">
            <v>10.9</v>
          </cell>
          <cell r="Y46">
            <v>47.4151611328125</v>
          </cell>
        </row>
        <row r="47">
          <cell r="W47">
            <v>11.1</v>
          </cell>
          <cell r="Y47">
            <v>47.4151611328125</v>
          </cell>
        </row>
        <row r="48">
          <cell r="W48">
            <v>11.9</v>
          </cell>
          <cell r="Y48">
            <v>47.4151611328125</v>
          </cell>
        </row>
        <row r="49">
          <cell r="W49">
            <v>12.5</v>
          </cell>
          <cell r="Y49">
            <v>47.4151611328125</v>
          </cell>
        </row>
        <row r="50">
          <cell r="W50">
            <v>12.7</v>
          </cell>
          <cell r="Y50">
            <v>47.4151611328125</v>
          </cell>
        </row>
        <row r="51">
          <cell r="W51">
            <v>12.9</v>
          </cell>
          <cell r="Y51">
            <v>47.9034423828125</v>
          </cell>
        </row>
        <row r="52">
          <cell r="W52">
            <v>13.3</v>
          </cell>
          <cell r="Y52">
            <v>47.9034423828125</v>
          </cell>
        </row>
        <row r="53">
          <cell r="W53">
            <v>14.3</v>
          </cell>
          <cell r="Y53">
            <v>46.9268798828125</v>
          </cell>
        </row>
        <row r="54">
          <cell r="W54">
            <v>14.5</v>
          </cell>
          <cell r="Y54">
            <v>46.9268798828125</v>
          </cell>
        </row>
        <row r="55">
          <cell r="W55">
            <v>14.7</v>
          </cell>
          <cell r="Y55">
            <v>46.9268798828125</v>
          </cell>
        </row>
        <row r="56">
          <cell r="W56">
            <v>14.9</v>
          </cell>
          <cell r="Y56">
            <v>46.9268798828125</v>
          </cell>
        </row>
        <row r="57">
          <cell r="W57">
            <v>15.1</v>
          </cell>
          <cell r="Y57">
            <v>47.4151611328125</v>
          </cell>
        </row>
        <row r="58">
          <cell r="W58">
            <v>15.7</v>
          </cell>
          <cell r="Y58">
            <v>47.4151611328125</v>
          </cell>
        </row>
        <row r="59">
          <cell r="W59">
            <v>16</v>
          </cell>
          <cell r="Y59">
            <v>47.4151611328125</v>
          </cell>
        </row>
        <row r="60">
          <cell r="W60">
            <v>16.6</v>
          </cell>
          <cell r="Y60">
            <v>47.4151611328125</v>
          </cell>
        </row>
        <row r="61">
          <cell r="W61">
            <v>16.8</v>
          </cell>
          <cell r="Y61">
            <v>47.4151611328125</v>
          </cell>
        </row>
        <row r="62">
          <cell r="W62">
            <v>17.6</v>
          </cell>
          <cell r="Y62">
            <v>47.4151611328125</v>
          </cell>
        </row>
        <row r="63">
          <cell r="W63">
            <v>18</v>
          </cell>
          <cell r="Y63">
            <v>47.4151611328125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"/>
  <sheetViews>
    <sheetView showGridLines="0" tabSelected="1" zoomScale="85" zoomScaleNormal="85" workbookViewId="0" topLeftCell="A41">
      <selection activeCell="A74" sqref="A74"/>
    </sheetView>
  </sheetViews>
  <sheetFormatPr defaultColWidth="11.421875" defaultRowHeight="12.75"/>
  <cols>
    <col min="2" max="2" width="11.57421875" style="0" customWidth="1"/>
    <col min="3" max="3" width="8.421875" style="0" customWidth="1"/>
    <col min="4" max="4" width="5.28125" style="0" customWidth="1"/>
    <col min="5" max="5" width="12.421875" style="0" customWidth="1"/>
    <col min="6" max="6" width="9.8515625" style="0" customWidth="1"/>
    <col min="7" max="7" width="18.7109375" style="0" customWidth="1"/>
    <col min="9" max="9" width="9.00390625" style="0" customWidth="1"/>
    <col min="10" max="10" width="22.28125" style="0" customWidth="1"/>
    <col min="11" max="11" width="2.28125" style="0" customWidth="1"/>
    <col min="12" max="12" width="20.8515625" style="0" bestFit="1" customWidth="1"/>
    <col min="13" max="13" width="6.00390625" style="0" customWidth="1"/>
    <col min="14" max="14" width="3.00390625" style="0" customWidth="1"/>
    <col min="15" max="15" width="5.7109375" style="0" customWidth="1"/>
    <col min="16" max="16" width="11.7109375" style="0" customWidth="1"/>
    <col min="17" max="17" width="8.421875" style="0" customWidth="1"/>
    <col min="18" max="18" width="22.00390625" style="0" customWidth="1"/>
  </cols>
  <sheetData>
    <row r="1" ht="50.25" customHeight="1"/>
    <row r="2" spans="5:10" ht="13.5" thickBot="1">
      <c r="E2" s="68" t="s">
        <v>1</v>
      </c>
      <c r="F2" s="68"/>
      <c r="G2" s="6"/>
      <c r="H2" s="6"/>
      <c r="I2" s="6"/>
      <c r="J2" s="6"/>
    </row>
    <row r="3" spans="5:17" ht="26.25" thickBot="1">
      <c r="E3" s="20" t="s">
        <v>0</v>
      </c>
      <c r="F3" s="21">
        <v>0.7</v>
      </c>
      <c r="H3" s="63" t="s">
        <v>1</v>
      </c>
      <c r="I3" s="63"/>
      <c r="J3" s="1"/>
      <c r="K3" s="47"/>
      <c r="L3" s="63" t="s">
        <v>1</v>
      </c>
      <c r="M3" s="63"/>
      <c r="P3" s="63" t="s">
        <v>1</v>
      </c>
      <c r="Q3" s="63"/>
    </row>
    <row r="4" spans="4:17" ht="26.25" thickBot="1">
      <c r="D4" s="1"/>
      <c r="E4" s="16" t="s">
        <v>2</v>
      </c>
      <c r="F4" s="17">
        <v>0.0653</v>
      </c>
      <c r="G4" s="1"/>
      <c r="H4" s="40" t="s">
        <v>26</v>
      </c>
      <c r="I4" s="52">
        <f>31*35</f>
        <v>1085</v>
      </c>
      <c r="J4" s="1"/>
      <c r="L4" s="69">
        <v>0.4</v>
      </c>
      <c r="M4" s="70"/>
      <c r="P4" s="40" t="s">
        <v>12</v>
      </c>
      <c r="Q4" s="53">
        <v>0.59274</v>
      </c>
    </row>
    <row r="5" spans="4:17" s="37" customFormat="1" ht="7.5" customHeight="1" thickBot="1">
      <c r="D5" s="38"/>
      <c r="E5" s="39"/>
      <c r="F5" s="38"/>
      <c r="G5" s="38"/>
      <c r="H5" s="39"/>
      <c r="I5" s="45"/>
      <c r="J5" s="38"/>
      <c r="L5" s="36"/>
      <c r="M5" s="36"/>
      <c r="P5" s="39"/>
      <c r="Q5" s="46"/>
    </row>
    <row r="6" spans="2:17" ht="26.25" thickBot="1">
      <c r="B6" s="5"/>
      <c r="C6" s="5"/>
      <c r="D6" s="2"/>
      <c r="E6" s="42" t="s">
        <v>9</v>
      </c>
      <c r="F6" s="48">
        <v>0.61</v>
      </c>
      <c r="G6" s="18"/>
      <c r="H6" s="42" t="s">
        <v>3</v>
      </c>
      <c r="I6" s="41">
        <f>J14/G14</f>
        <v>0.2300951418833021</v>
      </c>
      <c r="J6" s="7"/>
      <c r="L6" s="42" t="s">
        <v>24</v>
      </c>
      <c r="M6" s="43">
        <v>0.9</v>
      </c>
      <c r="P6" s="42" t="s">
        <v>24</v>
      </c>
      <c r="Q6" s="41">
        <v>0.9</v>
      </c>
    </row>
    <row r="7" spans="2:3" ht="13.5" thickBot="1">
      <c r="B7" s="4"/>
      <c r="C7" s="4"/>
    </row>
    <row r="8" spans="2:3" ht="18" customHeight="1">
      <c r="B8" s="9" t="s">
        <v>4</v>
      </c>
      <c r="C8" s="10">
        <v>12</v>
      </c>
    </row>
    <row r="9" spans="2:3" ht="18" customHeight="1" thickBot="1">
      <c r="B9" s="11" t="s">
        <v>5</v>
      </c>
      <c r="C9" s="12">
        <v>1.5</v>
      </c>
    </row>
    <row r="10" spans="2:3" ht="18" customHeight="1" thickBot="1">
      <c r="B10" s="13" t="s">
        <v>6</v>
      </c>
      <c r="C10" s="19">
        <f>C8*C9</f>
        <v>18</v>
      </c>
    </row>
    <row r="11" spans="2:3" ht="18" customHeight="1" thickBot="1">
      <c r="B11" s="3"/>
      <c r="C11" s="3"/>
    </row>
    <row r="12" spans="2:18" ht="18" customHeight="1" thickBot="1">
      <c r="B12" s="14"/>
      <c r="C12" s="14"/>
      <c r="G12" s="22">
        <f>G14/(G13*3.14/30)</f>
        <v>0.06547890410958905</v>
      </c>
      <c r="H12" s="7"/>
      <c r="I12" s="7"/>
      <c r="J12" s="49">
        <f>L4*SIN(M14*PI()/180)*M12/M6</f>
        <v>16.338732596237477</v>
      </c>
      <c r="L12" s="29" t="s">
        <v>10</v>
      </c>
      <c r="M12" s="30">
        <v>47</v>
      </c>
      <c r="N12" s="32" t="s">
        <v>8</v>
      </c>
      <c r="O12" s="64"/>
      <c r="R12" s="26">
        <f>M12*Q4*SIN(M13*PI()/180)*Q6</f>
        <v>25.01182567088765</v>
      </c>
    </row>
    <row r="13" spans="7:18" ht="18" customHeight="1" thickBot="1">
      <c r="G13" s="15">
        <f>((C8-F3*C9)*30)/(F4*3.14)</f>
        <v>1602.1107870582612</v>
      </c>
      <c r="H13" s="7"/>
      <c r="I13" s="7"/>
      <c r="J13" s="28">
        <f>G13/I4</f>
        <v>1.476599803740333</v>
      </c>
      <c r="K13" s="7"/>
      <c r="L13" s="33" t="s">
        <v>11</v>
      </c>
      <c r="M13" s="34">
        <v>86</v>
      </c>
      <c r="N13" s="35" t="s">
        <v>13</v>
      </c>
      <c r="O13" s="64"/>
      <c r="R13" s="27">
        <f>R14*R12*3.1416/30</f>
        <v>2.043005939719177</v>
      </c>
    </row>
    <row r="14" spans="3:18" ht="18" customHeight="1" thickBot="1">
      <c r="C14" s="65">
        <f>R13/C10</f>
        <v>0.11350032998439873</v>
      </c>
      <c r="D14" s="66"/>
      <c r="E14" s="67"/>
      <c r="G14" s="8">
        <f>C10*F6</f>
        <v>10.98</v>
      </c>
      <c r="H14" s="7"/>
      <c r="I14" s="7"/>
      <c r="J14" s="25">
        <f>J12*J13*PI()/30</f>
        <v>2.526444657878657</v>
      </c>
      <c r="K14" s="7"/>
      <c r="L14" s="33" t="s">
        <v>25</v>
      </c>
      <c r="M14" s="34">
        <v>51.46</v>
      </c>
      <c r="N14" s="35" t="s">
        <v>13</v>
      </c>
      <c r="Q14" s="31" t="s">
        <v>7</v>
      </c>
      <c r="R14" s="51">
        <v>0.78</v>
      </c>
    </row>
    <row r="15" spans="8:14" ht="18" customHeight="1">
      <c r="H15" s="7"/>
      <c r="I15" s="7"/>
      <c r="J15" s="50"/>
      <c r="L15" s="54"/>
      <c r="M15" s="55"/>
      <c r="N15" s="55"/>
    </row>
  </sheetData>
  <mergeCells count="7">
    <mergeCell ref="P3:Q3"/>
    <mergeCell ref="O12:O13"/>
    <mergeCell ref="C14:E14"/>
    <mergeCell ref="E2:F2"/>
    <mergeCell ref="H3:I3"/>
    <mergeCell ref="L3:M3"/>
    <mergeCell ref="L4:M4"/>
  </mergeCells>
  <printOptions horizontalCentered="1" verticalCentered="1"/>
  <pageMargins left="0.3937007874015748" right="0.3937007874015748" top="1.5748031496062993" bottom="0.984251968503937" header="0.5118110236220472" footer="0.5118110236220472"/>
  <pageSetup fitToHeight="1" fitToWidth="1" horizontalDpi="600" verticalDpi="600" orientation="portrait" paperSize="8" scale="67" r:id="rId3"/>
  <headerFooter alignWithMargins="0">
    <oddHeader>&amp;L&amp;G&amp;C&amp;"Arial,Gras"&amp;22Correction TP OP_W2&amp;18
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"/>
  <sheetViews>
    <sheetView showGridLines="0" workbookViewId="0" topLeftCell="B41">
      <selection activeCell="T42" sqref="T42"/>
    </sheetView>
  </sheetViews>
  <sheetFormatPr defaultColWidth="11.421875" defaultRowHeight="12.75"/>
  <cols>
    <col min="1" max="1" width="10.28125" style="0" customWidth="1"/>
    <col min="2" max="2" width="11.57421875" style="0" customWidth="1"/>
    <col min="3" max="3" width="6.57421875" style="0" customWidth="1"/>
    <col min="4" max="4" width="5.28125" style="0" customWidth="1"/>
    <col min="5" max="5" width="12.421875" style="0" customWidth="1"/>
    <col min="6" max="6" width="6.57421875" style="0" customWidth="1"/>
    <col min="7" max="7" width="18.7109375" style="0" customWidth="1"/>
    <col min="9" max="9" width="8.57421875" style="0" customWidth="1"/>
    <col min="10" max="10" width="22.28125" style="0" customWidth="1"/>
    <col min="11" max="11" width="1.8515625" style="0" customWidth="1"/>
    <col min="12" max="12" width="20.8515625" style="0" bestFit="1" customWidth="1"/>
    <col min="13" max="13" width="6.00390625" style="0" customWidth="1"/>
    <col min="14" max="14" width="3.00390625" style="0" customWidth="1"/>
    <col min="15" max="15" width="2.7109375" style="0" customWidth="1"/>
    <col min="16" max="16" width="11.7109375" style="0" customWidth="1"/>
    <col min="17" max="17" width="8.28125" style="0" customWidth="1"/>
    <col min="18" max="18" width="22.28125" style="0" customWidth="1"/>
    <col min="19" max="19" width="12.140625" style="0" customWidth="1"/>
    <col min="20" max="20" width="5.421875" style="0" customWidth="1"/>
  </cols>
  <sheetData>
    <row r="1" ht="96" customHeight="1"/>
    <row r="2" spans="5:10" ht="13.5" customHeight="1" thickBot="1">
      <c r="E2" s="68" t="s">
        <v>1</v>
      </c>
      <c r="F2" s="68"/>
      <c r="G2" s="6"/>
      <c r="H2" s="6"/>
      <c r="I2" s="6"/>
      <c r="J2" s="6"/>
    </row>
    <row r="3" spans="5:17" ht="26.25" thickBot="1">
      <c r="E3" s="20" t="s">
        <v>0</v>
      </c>
      <c r="F3" s="21">
        <v>0.7</v>
      </c>
      <c r="H3" s="63" t="s">
        <v>1</v>
      </c>
      <c r="I3" s="63"/>
      <c r="J3" s="1"/>
      <c r="K3" s="47"/>
      <c r="L3" s="63" t="s">
        <v>1</v>
      </c>
      <c r="M3" s="63"/>
      <c r="P3" s="63" t="s">
        <v>1</v>
      </c>
      <c r="Q3" s="63"/>
    </row>
    <row r="4" spans="4:17" ht="26.25" thickBot="1">
      <c r="D4" s="1"/>
      <c r="E4" s="16" t="s">
        <v>2</v>
      </c>
      <c r="F4" s="17">
        <v>0.0653</v>
      </c>
      <c r="G4" s="1"/>
      <c r="H4" s="40" t="s">
        <v>26</v>
      </c>
      <c r="I4" s="52">
        <f>31*35</f>
        <v>1085</v>
      </c>
      <c r="J4" s="1"/>
      <c r="L4" s="69">
        <v>0.4</v>
      </c>
      <c r="M4" s="70"/>
      <c r="P4" s="40" t="s">
        <v>12</v>
      </c>
      <c r="Q4" s="53">
        <v>0.592</v>
      </c>
    </row>
    <row r="5" spans="4:17" s="37" customFormat="1" ht="6" customHeight="1" thickBot="1">
      <c r="D5" s="38"/>
      <c r="E5" s="39"/>
      <c r="F5" s="38"/>
      <c r="G5" s="38"/>
      <c r="H5" s="39"/>
      <c r="I5" s="45"/>
      <c r="J5" s="38"/>
      <c r="L5" s="36"/>
      <c r="M5" s="36"/>
      <c r="P5" s="39"/>
      <c r="Q5" s="46"/>
    </row>
    <row r="6" spans="2:17" ht="26.25" customHeight="1" thickBot="1">
      <c r="B6" s="5"/>
      <c r="C6" s="5"/>
      <c r="D6" s="2"/>
      <c r="E6" s="42" t="s">
        <v>9</v>
      </c>
      <c r="F6" s="60"/>
      <c r="G6" s="18"/>
      <c r="H6" s="42" t="s">
        <v>3</v>
      </c>
      <c r="I6" s="41"/>
      <c r="J6" s="7"/>
      <c r="L6" s="42" t="s">
        <v>24</v>
      </c>
      <c r="M6" s="43">
        <v>0.9</v>
      </c>
      <c r="P6" s="42" t="s">
        <v>24</v>
      </c>
      <c r="Q6" s="41">
        <v>0.9</v>
      </c>
    </row>
    <row r="7" spans="2:3" ht="13.5" thickBot="1">
      <c r="B7" s="4"/>
      <c r="C7" s="4"/>
    </row>
    <row r="8" spans="2:3" ht="18" customHeight="1">
      <c r="B8" s="56" t="s">
        <v>4</v>
      </c>
      <c r="C8" s="57"/>
    </row>
    <row r="9" spans="2:3" ht="18" customHeight="1" thickBot="1">
      <c r="B9" s="58" t="s">
        <v>5</v>
      </c>
      <c r="C9" s="59"/>
    </row>
    <row r="10" spans="2:3" ht="18" customHeight="1" thickBot="1">
      <c r="B10" s="13" t="s">
        <v>6</v>
      </c>
      <c r="C10" s="19"/>
    </row>
    <row r="11" spans="2:3" ht="18" customHeight="1" thickBot="1">
      <c r="B11" s="3"/>
      <c r="C11" s="3"/>
    </row>
    <row r="12" spans="2:18" ht="18" customHeight="1" thickBot="1">
      <c r="B12" s="14"/>
      <c r="C12" s="14"/>
      <c r="G12" s="22" t="s">
        <v>15</v>
      </c>
      <c r="H12" s="7"/>
      <c r="I12" s="7"/>
      <c r="J12" s="23" t="s">
        <v>18</v>
      </c>
      <c r="L12" s="29" t="s">
        <v>10</v>
      </c>
      <c r="M12" s="61"/>
      <c r="N12" s="32" t="s">
        <v>8</v>
      </c>
      <c r="O12" s="64"/>
      <c r="R12" s="26" t="s">
        <v>21</v>
      </c>
    </row>
    <row r="13" spans="7:18" ht="18" customHeight="1" thickBot="1">
      <c r="G13" s="15" t="s">
        <v>16</v>
      </c>
      <c r="H13" s="7"/>
      <c r="I13" s="7"/>
      <c r="J13" s="24" t="s">
        <v>17</v>
      </c>
      <c r="K13" s="7"/>
      <c r="L13" s="33" t="s">
        <v>11</v>
      </c>
      <c r="M13" s="62"/>
      <c r="N13" s="35" t="s">
        <v>13</v>
      </c>
      <c r="O13" s="64"/>
      <c r="R13" s="27" t="s">
        <v>22</v>
      </c>
    </row>
    <row r="14" spans="3:18" ht="18" customHeight="1" thickBot="1">
      <c r="C14" s="65" t="s">
        <v>14</v>
      </c>
      <c r="D14" s="66"/>
      <c r="E14" s="67"/>
      <c r="G14" s="8" t="s">
        <v>20</v>
      </c>
      <c r="H14" s="7"/>
      <c r="I14" s="7"/>
      <c r="J14" s="25" t="s">
        <v>19</v>
      </c>
      <c r="K14" s="7"/>
      <c r="L14" s="33" t="s">
        <v>25</v>
      </c>
      <c r="M14" s="62"/>
      <c r="N14" s="35" t="s">
        <v>13</v>
      </c>
      <c r="Q14" s="31" t="s">
        <v>7</v>
      </c>
      <c r="R14" s="44" t="s">
        <v>23</v>
      </c>
    </row>
    <row r="15" spans="8:9" ht="12.75">
      <c r="H15" s="7"/>
      <c r="I15" s="7"/>
    </row>
  </sheetData>
  <mergeCells count="7">
    <mergeCell ref="C14:E14"/>
    <mergeCell ref="L3:M3"/>
    <mergeCell ref="P3:Q3"/>
    <mergeCell ref="E2:F2"/>
    <mergeCell ref="H3:I3"/>
    <mergeCell ref="L4:M4"/>
    <mergeCell ref="O12:O13"/>
  </mergeCells>
  <printOptions horizontalCentered="1"/>
  <pageMargins left="0.3937007874015748" right="0.3937007874015748" top="1.5748031496062993" bottom="1.3385826771653544" header="0.5118110236220472" footer="0.8267716535433072"/>
  <pageSetup fitToHeight="1" fitToWidth="1" horizontalDpi="600" verticalDpi="600" orientation="portrait" paperSize="8" scale="70" r:id="rId3"/>
  <headerFooter alignWithMargins="0">
    <oddHeader>&amp;L&amp;"Arial,Gras"&amp;14&amp;G   &amp;C&amp;"Arial,Gras"&amp;14SCIENCES ET TECHNOLOGIES DE L’INDUSTRIE ET DU DEVELOPPEMENT DURABLE
&amp;"Arial,Normal" &amp;10
&amp;G
&amp;16Document réponses &amp;R&amp;G</oddHeader>
    <oddFooter>&amp;LNom : ,,,,,,,,,,,,,,,,,,,,,,,,,,,,,,,,,,,
Prénom : ,,,,,,,,,,,,,,,,,,,,,,,,,,,,,,&amp;RDate : ,,,,,,/,,,,,/,,,,,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christophe</cp:lastModifiedBy>
  <cp:lastPrinted>2011-01-08T13:58:26Z</cp:lastPrinted>
  <dcterms:created xsi:type="dcterms:W3CDTF">2005-12-20T08:05:38Z</dcterms:created>
  <dcterms:modified xsi:type="dcterms:W3CDTF">2011-01-20T14:38:34Z</dcterms:modified>
  <cp:category/>
  <cp:version/>
  <cp:contentType/>
  <cp:contentStatus/>
</cp:coreProperties>
</file>